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K:\Projekte\EK\eRFx\2026\IT\KWA-260819-002_B60_Weiterentwicklung Unternehmenswebsite_EU\01_VÖ\Homepage\"/>
    </mc:Choice>
  </mc:AlternateContent>
  <xr:revisionPtr revIDLastSave="0" documentId="13_ncr:1_{4ED85422-514B-42F7-86B7-7CC93461EAEB}" xr6:coauthVersionLast="47" xr6:coauthVersionMax="47" xr10:uidLastSave="{00000000-0000-0000-0000-000000000000}"/>
  <bookViews>
    <workbookView xWindow="-120" yWindow="-120" windowWidth="29040" windowHeight="15720" activeTab="3" xr2:uid="{00000000-000D-0000-FFFF-FFFF00000000}"/>
  </bookViews>
  <sheets>
    <sheet name="Kopfdaten" sheetId="9" r:id="rId1"/>
    <sheet name="Angebotsspiegel" sheetId="10" r:id="rId2"/>
    <sheet name="Kaufmännische Bewertung" sheetId="6" r:id="rId3"/>
    <sheet name="Technische Leistungsfähigkeit" sheetId="5" r:id="rId4"/>
    <sheet name="Beschreibung Kriterien" sheetId="12" r:id="rId5"/>
    <sheet name="CTRL" sheetId="11" r:id="rId6"/>
    <sheet name="C_cfdd5fc55491f97b9567209837eae" sheetId="3"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5" l="1"/>
  <c r="D34" i="5" s="1"/>
  <c r="B3" i="11"/>
  <c r="C4" i="11" s="1"/>
  <c r="C5" i="11" s="1"/>
  <c r="H71" i="5"/>
  <c r="A181" i="10"/>
  <c r="A180"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3" i="10"/>
  <c r="A152" i="10"/>
  <c r="A151" i="10"/>
  <c r="A150" i="10"/>
  <c r="A149" i="10"/>
  <c r="A148" i="10"/>
  <c r="A147" i="10"/>
  <c r="A146" i="10"/>
  <c r="A145" i="10"/>
  <c r="A144" i="10"/>
  <c r="A143" i="10"/>
  <c r="A142" i="10"/>
  <c r="A141" i="10"/>
  <c r="A140" i="10"/>
  <c r="A139" i="10"/>
  <c r="A138" i="10"/>
  <c r="A137" i="10"/>
  <c r="A136" i="10"/>
  <c r="A135" i="10"/>
  <c r="A134" i="10"/>
  <c r="A133" i="10"/>
  <c r="A132" i="10"/>
  <c r="A131" i="10"/>
  <c r="A54" i="9"/>
  <c r="E2" i="5"/>
  <c r="F2" i="5"/>
  <c r="G2" i="5"/>
  <c r="H2" i="5"/>
  <c r="I2" i="5"/>
  <c r="J2" i="5"/>
  <c r="K2" i="5"/>
  <c r="L2" i="5"/>
  <c r="M2" i="5"/>
  <c r="D2" i="5"/>
  <c r="L45" i="6" l="1"/>
  <c r="K45" i="6"/>
  <c r="J45" i="6"/>
  <c r="I45" i="6"/>
  <c r="H45" i="6"/>
  <c r="G45" i="6"/>
  <c r="F45" i="6"/>
  <c r="E45" i="6"/>
  <c r="D45" i="6"/>
  <c r="C45" i="6"/>
  <c r="B31" i="6"/>
  <c r="B36" i="6" s="1"/>
  <c r="B30" i="6"/>
  <c r="B35" i="6" s="1"/>
  <c r="B29" i="6"/>
  <c r="B34" i="6" s="1"/>
  <c r="L24" i="6"/>
  <c r="K24" i="6"/>
  <c r="J24" i="6"/>
  <c r="I24" i="6"/>
  <c r="H24" i="6"/>
  <c r="G24" i="6"/>
  <c r="F24" i="6"/>
  <c r="E24" i="6"/>
  <c r="D24" i="6"/>
  <c r="C24" i="6"/>
  <c r="B14" i="6"/>
  <c r="D1" i="6"/>
  <c r="E1" i="6" s="1"/>
  <c r="D31" i="6" a="1"/>
  <c r="C29" i="6" a="1"/>
  <c r="C14" i="6" a="1"/>
  <c r="D12" i="6" a="1"/>
  <c r="C30" i="6" a="1"/>
  <c r="C12" i="6" a="1"/>
  <c r="D9" i="6" a="1"/>
  <c r="C31" i="6" a="1"/>
  <c r="E9" i="6" a="1"/>
  <c r="C9" i="6" a="1"/>
  <c r="H47" i="6" l="1"/>
  <c r="G47" i="6"/>
  <c r="I47" i="6"/>
  <c r="J47" i="6"/>
  <c r="C47" i="6"/>
  <c r="K47" i="6"/>
  <c r="D47" i="6"/>
  <c r="L47" i="6"/>
  <c r="E47" i="6"/>
  <c r="F47" i="6"/>
  <c r="E9" i="6"/>
  <c r="D12" i="6"/>
  <c r="C30" i="6"/>
  <c r="C35" i="6" s="1"/>
  <c r="C31" i="6"/>
  <c r="C36" i="6" s="1"/>
  <c r="C9" i="6"/>
  <c r="C12" i="6"/>
  <c r="D31" i="6"/>
  <c r="D36" i="6" s="1"/>
  <c r="D9" i="6"/>
  <c r="C14" i="6"/>
  <c r="C15" i="6" s="1"/>
  <c r="C29" i="6"/>
  <c r="C34" i="6" s="1"/>
  <c r="F1" i="6"/>
  <c r="D29" i="6" a="1"/>
  <c r="D14" i="6" a="1"/>
  <c r="E12" i="6" a="1"/>
  <c r="E14" i="6" a="1"/>
  <c r="D30" i="6" a="1"/>
  <c r="E31" i="6" a="1"/>
  <c r="E30" i="6" a="1"/>
  <c r="E29" i="6" a="1"/>
  <c r="E29" i="6" l="1"/>
  <c r="E34" i="6" s="1"/>
  <c r="E14" i="6"/>
  <c r="E15" i="6" s="1"/>
  <c r="E31" i="6"/>
  <c r="E36" i="6" s="1"/>
  <c r="E12" i="6"/>
  <c r="D29" i="6"/>
  <c r="D34" i="6" s="1"/>
  <c r="D14" i="6"/>
  <c r="D15" i="6" s="1"/>
  <c r="E30" i="6"/>
  <c r="E35" i="6" s="1"/>
  <c r="D30" i="6"/>
  <c r="D35" i="6" s="1"/>
  <c r="G1" i="6"/>
  <c r="F29" i="6" a="1"/>
  <c r="F14" i="6" a="1"/>
  <c r="F30" i="6" a="1"/>
  <c r="F31" i="6" a="1"/>
  <c r="F12" i="6" a="1"/>
  <c r="F9" i="6" a="1"/>
  <c r="F12" i="6" l="1"/>
  <c r="F29" i="6"/>
  <c r="F34" i="6" s="1"/>
  <c r="F9" i="6"/>
  <c r="F30" i="6"/>
  <c r="F35" i="6" s="1"/>
  <c r="F14" i="6"/>
  <c r="F15" i="6" s="1"/>
  <c r="F31" i="6"/>
  <c r="F36" i="6" s="1"/>
  <c r="H1" i="6"/>
  <c r="G31" i="6" a="1"/>
  <c r="G12" i="6" a="1"/>
  <c r="G14" i="6" a="1"/>
  <c r="G30" i="6" a="1"/>
  <c r="G29" i="6" a="1"/>
  <c r="G9" i="6" a="1"/>
  <c r="G29" i="6" l="1"/>
  <c r="G34" i="6" s="1"/>
  <c r="G30" i="6"/>
  <c r="G35" i="6" s="1"/>
  <c r="G31" i="6"/>
  <c r="G36" i="6" s="1"/>
  <c r="G9" i="6"/>
  <c r="G12" i="6"/>
  <c r="G14" i="6"/>
  <c r="G15" i="6" s="1"/>
  <c r="I1" i="6"/>
  <c r="H30" i="6" a="1"/>
  <c r="H31" i="6" a="1"/>
  <c r="H29" i="6" a="1"/>
  <c r="H12" i="6" a="1"/>
  <c r="H14" i="6" a="1"/>
  <c r="H9" i="6" a="1"/>
  <c r="H12" i="6" l="1"/>
  <c r="H14" i="6"/>
  <c r="H15" i="6" s="1"/>
  <c r="H30" i="6"/>
  <c r="H35" i="6" s="1"/>
  <c r="H29" i="6"/>
  <c r="H34" i="6" s="1"/>
  <c r="H31" i="6"/>
  <c r="H36" i="6" s="1"/>
  <c r="H9" i="6"/>
  <c r="J1" i="6"/>
  <c r="I30" i="6" a="1"/>
  <c r="I31" i="6" a="1"/>
  <c r="I9" i="6" a="1"/>
  <c r="I12" i="6" a="1"/>
  <c r="I29" i="6" a="1"/>
  <c r="I14" i="6" a="1"/>
  <c r="I30" i="6" l="1"/>
  <c r="I35" i="6" s="1"/>
  <c r="I9" i="6"/>
  <c r="I31" i="6"/>
  <c r="I36" i="6" s="1"/>
  <c r="I12" i="6"/>
  <c r="I14" i="6"/>
  <c r="I15" i="6" s="1"/>
  <c r="I29" i="6"/>
  <c r="I34" i="6" s="1"/>
  <c r="K1" i="6"/>
  <c r="J9" i="6" a="1"/>
  <c r="J12" i="6" a="1"/>
  <c r="J29" i="6" a="1"/>
  <c r="J31" i="6" a="1"/>
  <c r="J14" i="6" a="1"/>
  <c r="J30" i="6" a="1"/>
  <c r="J31" i="6" l="1"/>
  <c r="J36" i="6" s="1"/>
  <c r="J30" i="6"/>
  <c r="J35" i="6" s="1"/>
  <c r="J9" i="6"/>
  <c r="J14" i="6"/>
  <c r="J15" i="6" s="1"/>
  <c r="J29" i="6"/>
  <c r="J34" i="6" s="1"/>
  <c r="J12" i="6"/>
  <c r="L1" i="6"/>
  <c r="K30" i="6" a="1"/>
  <c r="K14" i="6" a="1"/>
  <c r="K12" i="6" a="1"/>
  <c r="K31" i="6" a="1"/>
  <c r="K9" i="6" a="1"/>
  <c r="K29" i="6" a="1"/>
  <c r="K14" i="6" l="1"/>
  <c r="K15" i="6" s="1"/>
  <c r="K29" i="6"/>
  <c r="K34" i="6" s="1"/>
  <c r="K30" i="6"/>
  <c r="K35" i="6" s="1"/>
  <c r="K9" i="6"/>
  <c r="K31" i="6"/>
  <c r="K36" i="6" s="1"/>
  <c r="K12" i="6"/>
  <c r="L31" i="6" a="1"/>
  <c r="L9" i="6" a="1"/>
  <c r="L29" i="6" a="1"/>
  <c r="L14" i="6" a="1"/>
  <c r="L12" i="6" a="1"/>
  <c r="L30" i="6" a="1"/>
  <c r="L12" i="6" l="1"/>
  <c r="L14" i="6"/>
  <c r="L15" i="6" s="1"/>
  <c r="L29" i="6"/>
  <c r="L34" i="6" s="1"/>
  <c r="L31" i="6"/>
  <c r="L36" i="6" s="1"/>
  <c r="L9" i="6"/>
  <c r="L30" i="6"/>
  <c r="L35" i="6" s="1"/>
  <c r="M80" i="5" l="1"/>
  <c r="L80" i="5"/>
  <c r="K80" i="5"/>
  <c r="J80" i="5"/>
  <c r="I80" i="5"/>
  <c r="H80" i="5"/>
  <c r="G80" i="5"/>
  <c r="F80" i="5"/>
  <c r="E80" i="5"/>
  <c r="D80" i="5"/>
  <c r="E71" i="5"/>
  <c r="F71" i="5"/>
  <c r="G71" i="5"/>
  <c r="I71" i="5"/>
  <c r="J71" i="5"/>
  <c r="K71" i="5"/>
  <c r="L71" i="5"/>
  <c r="M71" i="5"/>
  <c r="D71" i="5"/>
  <c r="E62" i="5"/>
  <c r="F62" i="5"/>
  <c r="G62" i="5"/>
  <c r="H62" i="5"/>
  <c r="I62" i="5"/>
  <c r="J62" i="5"/>
  <c r="K62" i="5"/>
  <c r="L62" i="5"/>
  <c r="M62" i="5"/>
  <c r="D62" i="5"/>
  <c r="C70" i="5"/>
  <c r="C79" i="5" s="1"/>
  <c r="C84" i="5" s="1"/>
  <c r="E33" i="5"/>
  <c r="E34" i="5" s="1"/>
  <c r="E53" i="5" s="1"/>
  <c r="F33" i="5"/>
  <c r="F34" i="5" s="1"/>
  <c r="F53" i="5" s="1"/>
  <c r="G33" i="5"/>
  <c r="H33" i="5"/>
  <c r="H34" i="5" s="1"/>
  <c r="H53" i="5" s="1"/>
  <c r="I33" i="5"/>
  <c r="I34" i="5" s="1"/>
  <c r="I53" i="5" s="1"/>
  <c r="J33" i="5"/>
  <c r="K33" i="5"/>
  <c r="K34" i="5" s="1"/>
  <c r="K53" i="5" s="1"/>
  <c r="L33" i="5"/>
  <c r="M33" i="5"/>
  <c r="M34" i="5" s="1"/>
  <c r="M53" i="5" s="1"/>
  <c r="D53" i="5"/>
  <c r="M49" i="5"/>
  <c r="L49" i="5"/>
  <c r="K49" i="5"/>
  <c r="J49" i="5"/>
  <c r="I49" i="5"/>
  <c r="H49" i="5"/>
  <c r="G49" i="5"/>
  <c r="F49" i="5"/>
  <c r="E49" i="5"/>
  <c r="D49" i="5"/>
  <c r="M46" i="5"/>
  <c r="L46" i="5"/>
  <c r="K46" i="5"/>
  <c r="J46" i="5"/>
  <c r="I46" i="5"/>
  <c r="H46" i="5"/>
  <c r="G46" i="5"/>
  <c r="F46" i="5"/>
  <c r="E46" i="5"/>
  <c r="D46" i="5"/>
  <c r="E43" i="5"/>
  <c r="F43" i="5"/>
  <c r="G43" i="5"/>
  <c r="H43" i="5"/>
  <c r="I43" i="5"/>
  <c r="J43" i="5"/>
  <c r="K43" i="5"/>
  <c r="L43" i="5"/>
  <c r="M43" i="5"/>
  <c r="D43" i="5"/>
  <c r="B49" i="5"/>
  <c r="B46" i="5"/>
  <c r="B73" i="5"/>
  <c r="B80" i="5" s="1"/>
  <c r="B64" i="5"/>
  <c r="B71" i="5" s="1"/>
  <c r="B43" i="5"/>
  <c r="B55" i="5"/>
  <c r="B62" i="5" s="1"/>
  <c r="F52" i="5" l="1"/>
  <c r="F42" i="5" s="1"/>
  <c r="I52" i="5"/>
  <c r="I42" i="5" s="1"/>
  <c r="J52" i="5"/>
  <c r="J42" i="5" s="1"/>
  <c r="M52" i="5"/>
  <c r="M42" i="5" s="1"/>
  <c r="E52" i="5"/>
  <c r="E42" i="5" s="1"/>
  <c r="G52" i="5"/>
  <c r="G42" i="5" s="1"/>
  <c r="H52" i="5"/>
  <c r="H42" i="5" s="1"/>
  <c r="K52" i="5"/>
  <c r="K42" i="5" s="1"/>
  <c r="L52" i="5"/>
  <c r="L42" i="5" s="1"/>
  <c r="D52" i="5"/>
  <c r="L82" i="5"/>
  <c r="L85" i="5" s="1"/>
  <c r="J82" i="5"/>
  <c r="J85" i="5" s="1"/>
  <c r="F82" i="5"/>
  <c r="F85" i="5" s="1"/>
  <c r="K82" i="5"/>
  <c r="K85" i="5" s="1"/>
  <c r="H82" i="5"/>
  <c r="H85" i="5" s="1"/>
  <c r="D82" i="5"/>
  <c r="D85" i="5" s="1"/>
  <c r="G82" i="5"/>
  <c r="G85" i="5" s="1"/>
  <c r="I82" i="5"/>
  <c r="I85" i="5" s="1"/>
  <c r="M82" i="5"/>
  <c r="M85" i="5" s="1"/>
  <c r="E82" i="5"/>
  <c r="E85" i="5" s="1"/>
  <c r="L34" i="5"/>
  <c r="L53" i="5" s="1"/>
  <c r="J34" i="5"/>
  <c r="J53" i="5" s="1"/>
  <c r="G34" i="5"/>
  <c r="G53" i="5" s="1"/>
  <c r="E11" i="5"/>
  <c r="F11" i="5" s="1"/>
  <c r="G11" i="5" s="1"/>
  <c r="H11" i="5" s="1"/>
  <c r="I11" i="5" s="1"/>
  <c r="J11" i="5" s="1"/>
  <c r="K11" i="5" s="1"/>
  <c r="L11" i="5" s="1"/>
  <c r="M11" i="5" s="1"/>
  <c r="D12" i="5"/>
  <c r="E12" i="5" s="1"/>
  <c r="F12" i="5" s="1"/>
  <c r="G12" i="5" s="1"/>
  <c r="H12" i="5" s="1"/>
  <c r="I12" i="5" s="1"/>
  <c r="J12" i="5" s="1"/>
  <c r="K12" i="5" s="1"/>
  <c r="L12" i="5" s="1"/>
  <c r="M12" i="5" s="1"/>
  <c r="D42" i="5" l="1"/>
  <c r="G86" i="5"/>
  <c r="L86" i="5"/>
  <c r="K86" i="5"/>
  <c r="E86" i="5"/>
  <c r="F86" i="5"/>
  <c r="M86" i="5"/>
  <c r="J86" i="5"/>
  <c r="I86" i="5"/>
  <c r="D13" i="5"/>
  <c r="E13" i="5" s="1"/>
  <c r="F13" i="5" s="1"/>
  <c r="G13" i="5" s="1"/>
  <c r="H13" i="5" s="1"/>
  <c r="I13" i="5" s="1"/>
  <c r="J13" i="5" s="1"/>
  <c r="K13" i="5" s="1"/>
  <c r="L13" i="5" s="1"/>
  <c r="M13" i="5" s="1"/>
  <c r="D86" i="5" l="1"/>
  <c r="D89" i="5" s="1"/>
  <c r="H86" i="5"/>
  <c r="H89" i="5" s="1"/>
  <c r="G89" i="5"/>
  <c r="M89" i="5"/>
  <c r="J89" i="5"/>
  <c r="K89" i="5"/>
  <c r="L89" i="5"/>
  <c r="I89" i="5"/>
  <c r="E89" i="5"/>
  <c r="F89" i="5"/>
  <c r="E3" i="5"/>
  <c r="F3" i="5" s="1"/>
  <c r="G3" i="5" s="1"/>
  <c r="H3" i="5" s="1"/>
  <c r="I3" i="5" s="1"/>
  <c r="J3" i="5" s="1"/>
  <c r="K3" i="5" s="1"/>
  <c r="L3" i="5" s="1"/>
  <c r="M3" i="5" s="1"/>
  <c r="E1" i="5"/>
  <c r="D7" i="5"/>
  <c r="D29" i="5" a="1"/>
  <c r="D4" i="5"/>
  <c r="D8" i="5"/>
  <c r="E29" i="5" a="1"/>
  <c r="D6" i="5"/>
  <c r="D5" i="5"/>
  <c r="L90" i="5" l="1"/>
  <c r="G90" i="5"/>
  <c r="F90" i="5"/>
  <c r="E90" i="5"/>
  <c r="M90" i="5"/>
  <c r="D90" i="5"/>
  <c r="H90" i="5"/>
  <c r="I90" i="5"/>
  <c r="K90" i="5"/>
  <c r="J90" i="5"/>
  <c r="E29" i="5"/>
  <c r="D29" i="5"/>
  <c r="F1" i="5"/>
  <c r="E7" i="5"/>
  <c r="E6" i="5"/>
  <c r="E5" i="5"/>
  <c r="E8" i="5"/>
  <c r="E4" i="5"/>
  <c r="E38" i="5" a="1"/>
  <c r="D38" i="5" a="1"/>
  <c r="E37" i="5" a="1"/>
  <c r="F29" i="5" a="1"/>
  <c r="D37" i="5" a="1"/>
  <c r="D39" i="5" a="1"/>
  <c r="E39" i="5" a="1"/>
  <c r="E36" i="5" l="1"/>
  <c r="E41" i="5" s="1"/>
  <c r="E54" i="5" s="1"/>
  <c r="D36" i="5"/>
  <c r="D41" i="5" s="1"/>
  <c r="D54" i="5" s="1"/>
  <c r="E39" i="5"/>
  <c r="D39" i="5"/>
  <c r="F29" i="5"/>
  <c r="G1" i="5"/>
  <c r="D37" i="5"/>
  <c r="D38" i="5"/>
  <c r="E38" i="5"/>
  <c r="F7" i="5"/>
  <c r="F6" i="5"/>
  <c r="F8" i="5"/>
  <c r="F5" i="5"/>
  <c r="E37" i="5"/>
  <c r="F4" i="5"/>
  <c r="F37" i="5" a="1"/>
  <c r="G29" i="5" a="1"/>
  <c r="F38" i="5" a="1"/>
  <c r="F39" i="5" a="1"/>
  <c r="F36" i="5" l="1"/>
  <c r="F41" i="5" s="1"/>
  <c r="F54" i="5" s="1"/>
  <c r="F39" i="5"/>
  <c r="G29" i="5"/>
  <c r="H1" i="5"/>
  <c r="F38" i="5"/>
  <c r="G5" i="5"/>
  <c r="G8" i="5"/>
  <c r="G7" i="5"/>
  <c r="G6" i="5"/>
  <c r="F37" i="5"/>
  <c r="G4" i="5"/>
  <c r="G38" i="5" a="1"/>
  <c r="G37" i="5" a="1"/>
  <c r="H29" i="5" a="1"/>
  <c r="G39" i="5" a="1"/>
  <c r="G36" i="5" l="1"/>
  <c r="G41" i="5" s="1"/>
  <c r="G54" i="5" s="1"/>
  <c r="G39" i="5"/>
  <c r="H29" i="5"/>
  <c r="I1" i="5"/>
  <c r="G38" i="5"/>
  <c r="H6" i="5"/>
  <c r="H7" i="5"/>
  <c r="H8" i="5"/>
  <c r="H5" i="5"/>
  <c r="G37" i="5"/>
  <c r="H4" i="5"/>
  <c r="I29" i="5" a="1"/>
  <c r="H39" i="5" a="1"/>
  <c r="H37" i="5" a="1"/>
  <c r="H38" i="5" a="1"/>
  <c r="H36" i="5" l="1"/>
  <c r="H41" i="5" s="1"/>
  <c r="H54" i="5" s="1"/>
  <c r="H39" i="5"/>
  <c r="I29" i="5"/>
  <c r="J1" i="5"/>
  <c r="H38" i="5"/>
  <c r="I8" i="5"/>
  <c r="I6" i="5"/>
  <c r="I5" i="5"/>
  <c r="I7" i="5"/>
  <c r="H37" i="5"/>
  <c r="I4" i="5"/>
  <c r="J29" i="5" a="1"/>
  <c r="I39" i="5" a="1"/>
  <c r="I38" i="5" a="1"/>
  <c r="I37" i="5" a="1"/>
  <c r="I36" i="5" l="1"/>
  <c r="I41" i="5" s="1"/>
  <c r="I54" i="5" s="1"/>
  <c r="I39" i="5"/>
  <c r="J29" i="5"/>
  <c r="K1" i="5"/>
  <c r="I38" i="5"/>
  <c r="J7" i="5"/>
  <c r="J5" i="5"/>
  <c r="J6" i="5"/>
  <c r="J8" i="5"/>
  <c r="I37" i="5"/>
  <c r="J4" i="5"/>
  <c r="K29" i="5" a="1"/>
  <c r="J38" i="5" a="1"/>
  <c r="J39" i="5" a="1"/>
  <c r="J37" i="5" a="1"/>
  <c r="J36" i="5" l="1"/>
  <c r="J41" i="5" s="1"/>
  <c r="J54" i="5" s="1"/>
  <c r="J39" i="5"/>
  <c r="K29" i="5"/>
  <c r="L1" i="5"/>
  <c r="J38" i="5"/>
  <c r="K5" i="5"/>
  <c r="K7" i="5"/>
  <c r="K8" i="5"/>
  <c r="K6" i="5"/>
  <c r="J37" i="5"/>
  <c r="K4" i="5"/>
  <c r="K37" i="5" a="1"/>
  <c r="K38" i="5" a="1"/>
  <c r="K39" i="5" a="1"/>
  <c r="L29" i="5" a="1"/>
  <c r="K36" i="5" l="1"/>
  <c r="K41" i="5" s="1"/>
  <c r="K54" i="5" s="1"/>
  <c r="K39" i="5"/>
  <c r="L29" i="5"/>
  <c r="M1" i="5"/>
  <c r="K38" i="5"/>
  <c r="L6" i="5"/>
  <c r="L8" i="5"/>
  <c r="L7" i="5"/>
  <c r="L5" i="5"/>
  <c r="K37" i="5"/>
  <c r="L4" i="5"/>
  <c r="M29" i="5" a="1"/>
  <c r="L39" i="5" a="1"/>
  <c r="L38" i="5" a="1"/>
  <c r="L37" i="5" a="1"/>
  <c r="L36" i="5" l="1"/>
  <c r="L41" i="5" s="1"/>
  <c r="L54" i="5" s="1"/>
  <c r="L39" i="5"/>
  <c r="M29" i="5"/>
  <c r="L38" i="5"/>
  <c r="M7" i="5"/>
  <c r="M8" i="5"/>
  <c r="M6" i="5"/>
  <c r="M5" i="5"/>
  <c r="L37" i="5"/>
  <c r="M4" i="5"/>
  <c r="M36" i="5" l="1"/>
  <c r="M41" i="5" s="1"/>
  <c r="M54" i="5" s="1"/>
  <c r="M37" i="5" a="1"/>
  <c r="M38" i="5" a="1"/>
  <c r="M39" i="5" a="1"/>
  <c r="M39" i="5" l="1"/>
  <c r="M38" i="5"/>
  <c r="M3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tc={3453BCDB-31FF-462D-A57E-9DA5EA4FE267}</author>
    <author>tc={2092F11A-F169-485D-9017-6DFE8677DC98}</author>
    <author>tc={DEAFBEF5-A845-45AB-8FF9-A0037AE5EE2B}</author>
  </authors>
  <commentList>
    <comment ref="B56" authorId="0" shapeId="0" xr:uid="{3453BCDB-31FF-462D-A57E-9DA5EA4FE2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 Anforderungen für die Referenzen müssen bei allen 3 die selben sein. 
Gleiche Anzahl
Gleiche Beschreibung 
Antwort:
    Jetziger Stand: in allen 3 Referenzen sind die Kriterien nicht die gleichen</t>
      </text>
    </comment>
    <comment ref="B65" authorId="1" shapeId="0" xr:uid="{2092F11A-F169-485D-9017-6DFE8677DC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 Anforderungen für die Referenzen müssen bei allen 3 die selben sein. 
Gleiche Anzahl
Gleiche Beschreibung 
Antwort:
    Jetziger Stand: in allen 3 Referenzen sind die Kriterien nicht die gleichen</t>
      </text>
    </comment>
    <comment ref="B74" authorId="2" shapeId="0" xr:uid="{DEAFBEF5-A845-45AB-8FF9-A0037AE5EE2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 Anforderungen für die Referenzen müssen bei allen 3 die selben sein. 
Gleiche Anzahl
Gleiche Beschreibung 
Antwort:
    Jetziger Stand: in allen 3 Referenzen sind die Kriterien nicht die gleichen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<sst xmlns="http://schemas.openxmlformats.org/spreadsheetml/2006/main" count="738" uniqueCount="473">
  <si>
    <t>Kopfdaten</t>
  </si>
  <si>
    <t>tbd</t>
  </si>
  <si>
    <t>Nummer</t>
  </si>
  <si>
    <t>Interner Name</t>
  </si>
  <si>
    <t>Name</t>
  </si>
  <si>
    <t>ID</t>
  </si>
  <si>
    <t>Teilnehmer</t>
  </si>
  <si>
    <t>Runden</t>
  </si>
  <si>
    <t>Angelegt am</t>
  </si>
  <si>
    <t>Online gestellt am</t>
  </si>
  <si>
    <t>Angelegt von</t>
  </si>
  <si>
    <t>Online gestellt von</t>
  </si>
  <si>
    <t>Letzte Aktualisierung</t>
  </si>
  <si>
    <t>Offline gestellt am</t>
  </si>
  <si>
    <t>Aktualisiert von</t>
  </si>
  <si>
    <t>Offline gestellt von</t>
  </si>
  <si>
    <t>Aktiv gestellt am</t>
  </si>
  <si>
    <t>Archiviert am</t>
  </si>
  <si>
    <t>Aktiv gestellt von</t>
  </si>
  <si>
    <t>Archiviert von</t>
  </si>
  <si>
    <t>Richtlinie</t>
  </si>
  <si>
    <t>Referenzdatum</t>
  </si>
  <si>
    <t>Aufbewahrungsdatum</t>
  </si>
  <si>
    <t>Aufbewahrungssperre</t>
  </si>
  <si>
    <t>Kommentar</t>
  </si>
  <si>
    <t>Antwortbögen</t>
  </si>
  <si>
    <t>Dokumente</t>
  </si>
  <si>
    <t>Lieferantenuploads</t>
  </si>
  <si>
    <t>Ansprechpartner</t>
  </si>
  <si>
    <t>Adresse</t>
  </si>
  <si>
    <t>Emmy-Noether-Straße 2</t>
  </si>
  <si>
    <t>Rolle</t>
  </si>
  <si>
    <t/>
  </si>
  <si>
    <t>München</t>
  </si>
  <si>
    <t>Telefon</t>
  </si>
  <si>
    <t>Deutschland</t>
  </si>
  <si>
    <t>Fax</t>
  </si>
  <si>
    <t>E-Mail</t>
  </si>
  <si>
    <t>80992 München</t>
  </si>
  <si>
    <t>Weitere Informationen</t>
  </si>
  <si>
    <r>
      <t xml:space="preserve">Im Verzeichnis „Antwort“ auf der linken Seite haben wir für Sie alle Unterlagen zusammengestellt.
_x000D_
_x000D_
</t>
    </r>
    <r>
      <rPr>
        <b/>
        <sz val="11"/>
        <color rgb="FF000000"/>
        <rFont val="Calibri"/>
      </rPr>
      <t>Der Teilnahmeantrag ist spätestens bis zum Abgabetermin über das Event hier im Lieferantenportal zu übermitteln. Die Übermittlung besteht aus der verbindlichen Abgabe des Teilnahmeantrages, insbesondere des unterschriebenen Antrags zum Teilnahmewettbewerb.</t>
    </r>
    <r>
      <rPr>
        <sz val="11"/>
        <color indexed="8"/>
        <rFont val="Calibri"/>
        <family val="2"/>
        <scheme val="minor"/>
      </rPr>
      <t xml:space="preserve">
_x000D_
Voraussetzung für eine reibungslose Bearbeitung im Lieferantenportal: 
_x000D_
In den Einstellungen Ihres Internet-Browsers ist der Pop-Up-Blocker deaktiviert und die Annahme von Cookies aktiviert.
_x000D_
_x000D_
Es wird empfohlen frühzeitig mit der Bearbeitung des Teilnahmeantrages im System zu beginnen. Etwaige Systembedienungsprobleme müssen bis spätestens einen Arbeitstag vor Ablauf des Abgabetermins mitgeteilt werden. Verspätete Mitteilungen haben keinen Anspruch auf Klärung und Behebung.
_x000D_
_x000D_
Zur Erleichterung der Dokumentation bitten wir Sie, die komplette Kommunikation (z.B. Ihre Fragen) über das Event abzuwickeln. Verwenden Sie dazu die Funktion "Nachrichten" im linken Menü und klicken Sie auf den Button "+Neu".
_x000D_
_x000D_
Wenn Sie an der Ausschreibung nicht teilnehmen möchten, senden Sie uns freundlicherweise eine Mitteilung über den Button „Teilnahme absagen“ (im rechten unteren Bereich dieses Fensters).
_x000D_
_x000D_
Bei Fragen wenden Sie sich bitte an den untenstehenden Ansprechpartner._x000D_
</t>
    </r>
  </si>
  <si>
    <t>Ja</t>
  </si>
  <si>
    <t>Nein</t>
  </si>
  <si>
    <t>Angebotsspiegel</t>
  </si>
  <si>
    <t>Position</t>
  </si>
  <si>
    <t>Titel</t>
  </si>
  <si>
    <t>Bieter 1</t>
  </si>
  <si>
    <t>Bieter 2</t>
  </si>
  <si>
    <t>Bieter 3</t>
  </si>
  <si>
    <t>Bieter 4</t>
  </si>
  <si>
    <t>Bieter 5</t>
  </si>
  <si>
    <t>Bieter 6</t>
  </si>
  <si>
    <t>Bieter 7</t>
  </si>
  <si>
    <t>Bieter 8</t>
  </si>
  <si>
    <t>Bieter 9</t>
  </si>
  <si>
    <t>Bieter 10</t>
  </si>
  <si>
    <t>Runde 1</t>
  </si>
  <si>
    <t>Angebotswert</t>
  </si>
  <si>
    <t>Rang</t>
  </si>
  <si>
    <t>TECHNICAL_KEYS_FOR_SHEET_a96b54554c894f54ac01acaddec57ee8</t>
  </si>
  <si>
    <t>2c908ee5978367bb01978d66ad740d82</t>
  </si>
  <si>
    <t>2c908ee5978367bb01978ca2438508f9</t>
  </si>
  <si>
    <t>2c908ee5978367bb01978cafcf0a0950</t>
  </si>
  <si>
    <t>2c908ee5978367bb01979b7d2125143f</t>
  </si>
  <si>
    <t>2c908ee597797f8001978334c3850ed2</t>
  </si>
  <si>
    <t>2c908ee5978367bb0197842623910075</t>
  </si>
  <si>
    <t>2c908ebd97835d4b01978c59367809eb</t>
  </si>
  <si>
    <t>2c908ebd97797ecd01977d6d3396091a</t>
  </si>
  <si>
    <t>2c908ebd97797ecd0197825c5c061600</t>
  </si>
  <si>
    <t>2c908ee5978367bb01978c5679120536</t>
  </si>
  <si>
    <t>hierarchicalPosition</t>
  </si>
  <si>
    <t>description</t>
  </si>
  <si>
    <t>sheetId</t>
  </si>
  <si>
    <t>sheetElementId</t>
  </si>
  <si>
    <t>comparedValue</t>
  </si>
  <si>
    <t>rank</t>
  </si>
  <si>
    <t>Allgemeine Angaben</t>
  </si>
  <si>
    <t>cfad6902aa574e5dab41e7f6a6a1ffc4</t>
  </si>
  <si>
    <t>1</t>
  </si>
  <si>
    <t>Ergänzung zum Teilnahmeantrag</t>
  </si>
  <si>
    <t>B2</t>
  </si>
  <si>
    <t>1.1</t>
  </si>
  <si>
    <t>Aktenzeichen:</t>
  </si>
  <si>
    <t>D4</t>
  </si>
  <si>
    <t>1.2</t>
  </si>
  <si>
    <t>Objekt:</t>
  </si>
  <si>
    <t>D5</t>
  </si>
  <si>
    <t>1.3</t>
  </si>
  <si>
    <t>Leistung:</t>
  </si>
  <si>
    <t>D6</t>
  </si>
  <si>
    <t>2</t>
  </si>
  <si>
    <t>Kontaktdaten des Ansprechpartners beim Bewerber</t>
  </si>
  <si>
    <t>B12</t>
  </si>
  <si>
    <t>2.1</t>
  </si>
  <si>
    <t>Firmenname des Bewerbers:</t>
  </si>
  <si>
    <t>D13</t>
  </si>
  <si>
    <t>2.2</t>
  </si>
  <si>
    <t>Anschrift des Bewerbers:</t>
  </si>
  <si>
    <t>D14</t>
  </si>
  <si>
    <t>2.3</t>
  </si>
  <si>
    <t>Name des Ansprechpartners:</t>
  </si>
  <si>
    <t>D15</t>
  </si>
  <si>
    <t>2.4</t>
  </si>
  <si>
    <t>Telefon:</t>
  </si>
  <si>
    <t>D16</t>
  </si>
  <si>
    <t>2.5</t>
  </si>
  <si>
    <t>E-Mail:</t>
  </si>
  <si>
    <t>D17</t>
  </si>
  <si>
    <t>3</t>
  </si>
  <si>
    <t>Angaben für den Fall der Bewerbergemeinschaft (BG)</t>
  </si>
  <si>
    <t>B19</t>
  </si>
  <si>
    <t>3.1</t>
  </si>
  <si>
    <t>Erfolgt die Antragstellung als BG?</t>
  </si>
  <si>
    <t>D20</t>
  </si>
  <si>
    <t>3.2</t>
  </si>
  <si>
    <t>Wenn ja, BG mit:</t>
  </si>
  <si>
    <t>D21</t>
  </si>
  <si>
    <t>3.3</t>
  </si>
  <si>
    <t>Welche Leistungen bzw. Aufgaben werden im Auftragsfall durch ihr Unternehmen als Mitglied der BG erbracht:</t>
  </si>
  <si>
    <t>B23</t>
  </si>
  <si>
    <t>3.4</t>
  </si>
  <si>
    <t>Begründung, weshalb die Bildung einer BG erfolgt:</t>
  </si>
  <si>
    <t>B25</t>
  </si>
  <si>
    <t>Wirtschaftliche, finanzielle Leistungsfaehigkeit</t>
  </si>
  <si>
    <t>6fe8a057f72443c5a2878ec66bfc1f04</t>
  </si>
  <si>
    <t>Gesamtumsätze</t>
  </si>
  <si>
    <t>B3</t>
  </si>
  <si>
    <t>Mittlerer Umsatz:</t>
  </si>
  <si>
    <t>E5</t>
  </si>
  <si>
    <t>Gesamtumsatz letztes GJ:</t>
  </si>
  <si>
    <t>E7</t>
  </si>
  <si>
    <t>Gesamtumsatz vorletztes GJ:</t>
  </si>
  <si>
    <t>E8</t>
  </si>
  <si>
    <t>1.4</t>
  </si>
  <si>
    <t>Gesamtumsatz vorvorletztes GJ:</t>
  </si>
  <si>
    <t>E9</t>
  </si>
  <si>
    <t>1.5</t>
  </si>
  <si>
    <t>Erläuterungen zum Gesamtumsatz:</t>
  </si>
  <si>
    <t>E10</t>
  </si>
  <si>
    <t>Umsatzanteile bei vergleichbaren Leistungen</t>
  </si>
  <si>
    <t>B11</t>
  </si>
  <si>
    <t>E13</t>
  </si>
  <si>
    <t>Umsatzanteile letztes GJ:</t>
  </si>
  <si>
    <t>E15</t>
  </si>
  <si>
    <t>Umsatzanteile vorletztes GJ:</t>
  </si>
  <si>
    <t>E16</t>
  </si>
  <si>
    <t>Umsatzanteile vorvorletztes GJ:</t>
  </si>
  <si>
    <t>E17</t>
  </si>
  <si>
    <t>Erläuterungen zu Umsatzanteilen:</t>
  </si>
  <si>
    <t>E18</t>
  </si>
  <si>
    <t>Referenzen</t>
  </si>
  <si>
    <t>12a095a700c1400a9e44f36be214719a</t>
  </si>
  <si>
    <t>Referenz Nr. 1</t>
  </si>
  <si>
    <t>B7</t>
  </si>
  <si>
    <t>Projektbezeichnung R1:</t>
  </si>
  <si>
    <t>Ort der Ausführung R1:</t>
  </si>
  <si>
    <t>Vertragsverhältnis R1:</t>
  </si>
  <si>
    <t>Auftraggeber (AG) R1:</t>
  </si>
  <si>
    <t>E11</t>
  </si>
  <si>
    <t>Ansprechpartner des AG R1:</t>
  </si>
  <si>
    <t>E12</t>
  </si>
  <si>
    <t>1.5.1</t>
  </si>
  <si>
    <t>Telefon R1:</t>
  </si>
  <si>
    <t>1.5.2</t>
  </si>
  <si>
    <t>E-Mail R1:</t>
  </si>
  <si>
    <t>E14</t>
  </si>
  <si>
    <t>1.6</t>
  </si>
  <si>
    <t>Ausführungszeitraum R1:</t>
  </si>
  <si>
    <t>1.7</t>
  </si>
  <si>
    <t>Auftragssumme R1:</t>
  </si>
  <si>
    <t>1.8</t>
  </si>
  <si>
    <t>durchschn. Zahl AN R1:</t>
  </si>
  <si>
    <t>1.9</t>
  </si>
  <si>
    <t>Beschreibung Leistungsumfang R1:</t>
  </si>
  <si>
    <t>B20</t>
  </si>
  <si>
    <t>1.10</t>
  </si>
  <si>
    <t>Beschreibung besondere Anf. R1:</t>
  </si>
  <si>
    <t>B22</t>
  </si>
  <si>
    <t>Referenz Nr. 2</t>
  </si>
  <si>
    <t>B24</t>
  </si>
  <si>
    <t>Projektbezeichnung R2:</t>
  </si>
  <si>
    <t>E25</t>
  </si>
  <si>
    <t>Ort der Ausführung R2:</t>
  </si>
  <si>
    <t>E26</t>
  </si>
  <si>
    <t>Vertragsverhältnis R2:</t>
  </si>
  <si>
    <t>E27</t>
  </si>
  <si>
    <t>Auftraggeber (AG) R2:</t>
  </si>
  <si>
    <t>E28</t>
  </si>
  <si>
    <t>Ansprechpartner des AG R2:</t>
  </si>
  <si>
    <t>E29</t>
  </si>
  <si>
    <t>2.5.1</t>
  </si>
  <si>
    <t>Telefon R2:</t>
  </si>
  <si>
    <t>E30</t>
  </si>
  <si>
    <t>2.5.2</t>
  </si>
  <si>
    <t>E-Mail R2:</t>
  </si>
  <si>
    <t>E31</t>
  </si>
  <si>
    <t>2.6</t>
  </si>
  <si>
    <t>Ausführungszeitraum R2:</t>
  </si>
  <si>
    <t>E32</t>
  </si>
  <si>
    <t>2.7</t>
  </si>
  <si>
    <t>Auftragssumme R2:</t>
  </si>
  <si>
    <t>E33</t>
  </si>
  <si>
    <t>2.8</t>
  </si>
  <si>
    <t>durchschn. Zahl AN R2:</t>
  </si>
  <si>
    <t>E34</t>
  </si>
  <si>
    <t>2.9</t>
  </si>
  <si>
    <t>Beschreibung Leistungsumfang R2:</t>
  </si>
  <si>
    <t>B37</t>
  </si>
  <si>
    <t>2.10</t>
  </si>
  <si>
    <t>Beschreibung besondere Anf. R2:</t>
  </si>
  <si>
    <t>B39</t>
  </si>
  <si>
    <t>Referenz Nr. 3</t>
  </si>
  <si>
    <t>B41</t>
  </si>
  <si>
    <t>Projektbezeichnung R3:</t>
  </si>
  <si>
    <t>E42</t>
  </si>
  <si>
    <t>Ort der Ausführung R3:</t>
  </si>
  <si>
    <t>E43</t>
  </si>
  <si>
    <t>Vertragsverhältnis R3:</t>
  </si>
  <si>
    <t>E44</t>
  </si>
  <si>
    <t>Auftraggeber (AG) R3:</t>
  </si>
  <si>
    <t>E45</t>
  </si>
  <si>
    <t>3.5</t>
  </si>
  <si>
    <t>Ansprechpartner des AG R3:</t>
  </si>
  <si>
    <t>E46</t>
  </si>
  <si>
    <t>3.5.1</t>
  </si>
  <si>
    <t>Telefon R3:</t>
  </si>
  <si>
    <t>E47</t>
  </si>
  <si>
    <t>3.5.2</t>
  </si>
  <si>
    <t>E-Mail R3:</t>
  </si>
  <si>
    <t>E48</t>
  </si>
  <si>
    <t>3.6</t>
  </si>
  <si>
    <t>Ausführungszeitraum R3:</t>
  </si>
  <si>
    <t>E49</t>
  </si>
  <si>
    <t>3.7</t>
  </si>
  <si>
    <t>Auftragssumme R3:</t>
  </si>
  <si>
    <t>E50</t>
  </si>
  <si>
    <t>3.8</t>
  </si>
  <si>
    <t>durchschn. Zahl AN R3:</t>
  </si>
  <si>
    <t>E51</t>
  </si>
  <si>
    <t>3.9</t>
  </si>
  <si>
    <t>Beschreibung Leistungsumfang R3:</t>
  </si>
  <si>
    <t>B54</t>
  </si>
  <si>
    <t>3.10</t>
  </si>
  <si>
    <t>Beschreibung besondere Anf. R3:</t>
  </si>
  <si>
    <t>B56</t>
  </si>
  <si>
    <t>4</t>
  </si>
  <si>
    <t>Referenz Nr. 4</t>
  </si>
  <si>
    <t>B58</t>
  </si>
  <si>
    <t>4.1</t>
  </si>
  <si>
    <t>Projektbezeichnung R4:</t>
  </si>
  <si>
    <t>E59</t>
  </si>
  <si>
    <t>4.2</t>
  </si>
  <si>
    <t>Ort der Ausführung R4:</t>
  </si>
  <si>
    <t>E60</t>
  </si>
  <si>
    <t>4.3</t>
  </si>
  <si>
    <t>Vertragsverhältnis R4:</t>
  </si>
  <si>
    <t>E61</t>
  </si>
  <si>
    <t>4.4</t>
  </si>
  <si>
    <t>Auftraggeber (AG) R4:</t>
  </si>
  <si>
    <t>E62</t>
  </si>
  <si>
    <t>4.5</t>
  </si>
  <si>
    <t>Ansprechpartner des AG R4:</t>
  </si>
  <si>
    <t>E63</t>
  </si>
  <si>
    <t>4.5.1</t>
  </si>
  <si>
    <t>Telefon R4:</t>
  </si>
  <si>
    <t>E64</t>
  </si>
  <si>
    <t>4.5.2</t>
  </si>
  <si>
    <t>E-Mail R4:</t>
  </si>
  <si>
    <t>E65</t>
  </si>
  <si>
    <t>4.6</t>
  </si>
  <si>
    <t>Ausführungszeitraum R4:</t>
  </si>
  <si>
    <t>E66</t>
  </si>
  <si>
    <t>4.7</t>
  </si>
  <si>
    <t>Auftragssumme R4:</t>
  </si>
  <si>
    <t>E67</t>
  </si>
  <si>
    <t>4.8</t>
  </si>
  <si>
    <t>durchschn. Zahl AN R4:</t>
  </si>
  <si>
    <t>E68</t>
  </si>
  <si>
    <t>4.9</t>
  </si>
  <si>
    <t>Beschreibung Leistungsumfang R4:</t>
  </si>
  <si>
    <t>B71</t>
  </si>
  <si>
    <t>4.10</t>
  </si>
  <si>
    <t>Beschreibung besondere Anf. R4:</t>
  </si>
  <si>
    <t>B73</t>
  </si>
  <si>
    <t>5</t>
  </si>
  <si>
    <t>Referenz Nr. 5</t>
  </si>
  <si>
    <t>B75</t>
  </si>
  <si>
    <t>5.1</t>
  </si>
  <si>
    <t>Projektbezeichnung R5:</t>
  </si>
  <si>
    <t>E76</t>
  </si>
  <si>
    <t>5.2</t>
  </si>
  <si>
    <t>Ort der Ausführung R5:</t>
  </si>
  <si>
    <t>E77</t>
  </si>
  <si>
    <t>5.3</t>
  </si>
  <si>
    <t>Vertragsverhältnis R5:</t>
  </si>
  <si>
    <t>E78</t>
  </si>
  <si>
    <t>5.4</t>
  </si>
  <si>
    <t>Auftraggeber (AG) R5:</t>
  </si>
  <si>
    <t>E79</t>
  </si>
  <si>
    <t>5.5</t>
  </si>
  <si>
    <t>Ansprechpartner des AG R5:</t>
  </si>
  <si>
    <t>E80</t>
  </si>
  <si>
    <t>5.5.1</t>
  </si>
  <si>
    <t>Telefon R5:</t>
  </si>
  <si>
    <t>E81</t>
  </si>
  <si>
    <t>5.5.2</t>
  </si>
  <si>
    <t>E-Mail R5:</t>
  </si>
  <si>
    <t>E82</t>
  </si>
  <si>
    <t>5.6</t>
  </si>
  <si>
    <t>Ausführungszeitraum R5:</t>
  </si>
  <si>
    <t>E83</t>
  </si>
  <si>
    <t>5.7</t>
  </si>
  <si>
    <t>Auftragssumme R5:</t>
  </si>
  <si>
    <t>E84</t>
  </si>
  <si>
    <t>5.8</t>
  </si>
  <si>
    <t>durchschn. Zahl AN R5:</t>
  </si>
  <si>
    <t>E85</t>
  </si>
  <si>
    <t>5.9</t>
  </si>
  <si>
    <t>Beschreibung Leistungsumfang R5:</t>
  </si>
  <si>
    <t>B88</t>
  </si>
  <si>
    <t>5.10</t>
  </si>
  <si>
    <t>Beschreibung besondere Anf. R5:</t>
  </si>
  <si>
    <t>B90</t>
  </si>
  <si>
    <t>Personelle Ausstattung</t>
  </si>
  <si>
    <t>52b89ba9418642b2b9e32502be430227</t>
  </si>
  <si>
    <t>Anzahl Arbeitskräfte letztes Jahr:</t>
  </si>
  <si>
    <t>E6</t>
  </si>
  <si>
    <t>Anzahl Arbeitskräfte vorletztes Jahr:</t>
  </si>
  <si>
    <t>Anzahl Arbeitskräfte vorvorletztes Jahr:</t>
  </si>
  <si>
    <t>Anzahl Leitungspersonal letztes Jahr:</t>
  </si>
  <si>
    <t>Anzahl Leitungspersonal vorletztes Jahr:</t>
  </si>
  <si>
    <t>6</t>
  </si>
  <si>
    <t>Anzahl Leitungspersonal vorvorletztes Jahr:</t>
  </si>
  <si>
    <t>Auftragsspezifische Erklaerungen und Nachweise</t>
  </si>
  <si>
    <t>16e264d7462841429abae94e8d008ad6</t>
  </si>
  <si>
    <t>Auftragsspezifische Erklärungen und Nachweise</t>
  </si>
  <si>
    <t>Eignungsleihe von anderen Unternehmen</t>
  </si>
  <si>
    <t>3fd5f3fb95d44633b2199458cf9a1e54</t>
  </si>
  <si>
    <t>Werden zum Nachweis der Fachkunde und Leistungsfähigkeit (Eignung) die Kapazitäten anderer Unternehmen in Anspruch genommen?</t>
  </si>
  <si>
    <t>E3</t>
  </si>
  <si>
    <t>Wenn Ja, für die wirtschaftliche u. finanzielle Leistungsfähigkeit</t>
  </si>
  <si>
    <t>Wenn Ja, für die technische u. berufliche Leistungsfähigkeit</t>
  </si>
  <si>
    <t>Benennen Sie nachfolgend die Unternehmen derer Kapazitäten sie sich für eine Eignungsleihe bedienen</t>
  </si>
  <si>
    <t>C9</t>
  </si>
  <si>
    <t>bitte w&amp;auml;hlen</t>
  </si>
  <si>
    <t>bitte_waehlen</t>
  </si>
  <si>
    <t>ARGE-Partner</t>
  </si>
  <si>
    <t>ARGE_Partner</t>
  </si>
  <si>
    <t>Register</t>
  </si>
  <si>
    <t>Angebotsspiegel!</t>
  </si>
  <si>
    <t>Spalte</t>
  </si>
  <si>
    <t>E</t>
  </si>
  <si>
    <t>G</t>
  </si>
  <si>
    <t>I</t>
  </si>
  <si>
    <t>K</t>
  </si>
  <si>
    <t>M</t>
  </si>
  <si>
    <t>O</t>
  </si>
  <si>
    <t>Q</t>
  </si>
  <si>
    <t>S</t>
  </si>
  <si>
    <t>U</t>
  </si>
  <si>
    <t>W</t>
  </si>
  <si>
    <t>Zeile Anbieter</t>
  </si>
  <si>
    <t>Mittlerer Umsatz</t>
  </si>
  <si>
    <t>Mittlerer Umsatzanteil</t>
  </si>
  <si>
    <t>Umsatzanteile  letztes GJ</t>
  </si>
  <si>
    <t>Umsatzanteile vorletztes GJ</t>
  </si>
  <si>
    <t>Testformel</t>
  </si>
  <si>
    <t>Geschätzter Auftragswert pro Los</t>
  </si>
  <si>
    <t>Verhältnis zu Auftragswert:</t>
  </si>
  <si>
    <t>5 (wenn &lt; 10%)</t>
  </si>
  <si>
    <t>4 (wenn &gt;= 10% und &lt; 30%)</t>
  </si>
  <si>
    <t>3 (wenn &gt;=30% und &lt;50%)</t>
  </si>
  <si>
    <t>2 (wenn&gt;=50% und &lt; 70%)</t>
  </si>
  <si>
    <t>1 (wenn &gt;= 70% und &lt; 90%</t>
  </si>
  <si>
    <t>0 (wenn&gt;=90%)</t>
  </si>
  <si>
    <t>Ergebnis Umsatz</t>
  </si>
  <si>
    <t>Relevanter Umsatz</t>
  </si>
  <si>
    <t>Anteile ggü. Auftragswert</t>
  </si>
  <si>
    <t>Punktwerte relevanter Umsatz</t>
  </si>
  <si>
    <t>4 (wenn &gt;= 10% und &lt; 20%)</t>
  </si>
  <si>
    <t>3 (wenn &gt;=20% und &lt;50%)</t>
  </si>
  <si>
    <t>Ergebnis relevanter Umsatz</t>
  </si>
  <si>
    <t>Gesamt:</t>
  </si>
  <si>
    <t>Anbieter</t>
  </si>
  <si>
    <t>Todos vor Verteilung</t>
  </si>
  <si>
    <t>- Kriterien ausdefinieren</t>
  </si>
  <si>
    <t>- Nicht zu bewertende Referenzen schwärzen</t>
  </si>
  <si>
    <t>- Umsatzwerte und Mitarbeiterzahlen abstimmen</t>
  </si>
  <si>
    <t>Punktabzug bei Nichterfüllung</t>
  </si>
  <si>
    <t>Bewertungskriterien (gem VANF Referenzanforderungen und Leistungsumfang)</t>
  </si>
  <si>
    <t>Mindestkriterien</t>
  </si>
  <si>
    <t>Wenn erfüllt mit 1 werten, wenn nicht mit 0 bewerten.</t>
  </si>
  <si>
    <t>Bewerber</t>
  </si>
  <si>
    <t>Vergleichbare technische und organisatorische Komplexität</t>
  </si>
  <si>
    <t>Produktiver Betrieb und kontinuierliche Weiterentwicklung</t>
  </si>
  <si>
    <t>Ergebnis</t>
  </si>
  <si>
    <t>Referenz 1 Kont. Weiterentwicklung einer Enterprise-Website</t>
  </si>
  <si>
    <t>Referenz 2 Komplexe Frontend-Anwendung oder dig. Prozess</t>
  </si>
  <si>
    <t>Referenz 3 Produktiv eingesetzte Angular-Anwendung</t>
  </si>
  <si>
    <t>Gewertete Referenzen</t>
  </si>
  <si>
    <t>Anzahl Referenzen Mindestkriterien erfüllt</t>
  </si>
  <si>
    <t>Vergleichbarkeit und Komplexität</t>
  </si>
  <si>
    <t>Fachlicher und technischer Leistungsumfang</t>
  </si>
  <si>
    <t>Vorgehensmodell und Qualitätssicherung</t>
  </si>
  <si>
    <t>Zusammenarbeit unf Projektsteuerung</t>
  </si>
  <si>
    <t>Herausforderungen, Lösungsansatz und Ergebnisse</t>
  </si>
  <si>
    <t>Maximal erreichbare Punkte</t>
  </si>
  <si>
    <t>Wertungspunkte Referenzen - Gesamt</t>
  </si>
  <si>
    <t>Zusatzpunkte</t>
  </si>
  <si>
    <t>Maximal erreichbare Wertungspunkte</t>
  </si>
  <si>
    <t>Erreichungsgrad</t>
  </si>
  <si>
    <t>Wertung normiert auf 5 Punkte</t>
  </si>
  <si>
    <t>Ergebnis Teilnahmewettbewerb (FB_EK400)</t>
  </si>
  <si>
    <t>Gesamtergergebnis für FB_EK400 (Technische Leistungsfähigkeit)</t>
  </si>
  <si>
    <t>Bewertungskriterium 1: Vergleichbarkeit und Komplexität</t>
  </si>
  <si>
    <t>Bewertet werden insbesondere:</t>
  </si>
  <si>
    <t>Vergleichbarkeit des Referenzprojekts mit dem ausgeschriebenen Leistungsgegenstand,</t>
  </si>
  <si>
    <t>Umfang und Komplexität der entwickelten beziehungsweise weiterentwickelten Lösung,</t>
  </si>
  <si>
    <t>Anzahl und Zusammenspiel von Komponenten, Funktionen und Schnittstellen,</t>
  </si>
  <si>
    <t>Betrieb der Lösung in einem produktiven und geschäftskritischen Umfeld,</t>
  </si>
  <si>
    <t>organisatorische und technische Rahmenbedingungen des Projekts.</t>
  </si>
  <si>
    <t>Bewertungskriterium 2: Fachlicher und technischer Leistungsumfang</t>
  </si>
  <si>
    <t>Umfang der konkret vom Bewerber erbrachten Leistungen,</t>
  </si>
  <si>
    <t>Übernahme von Konzeption, Entwicklung, Integration, Testing und Dokumentation,</t>
  </si>
  <si>
    <t>Entwicklung modularer, wiederverwendbarer und wartbarer Komponenten,</t>
  </si>
  <si>
    <t>Qualität und Relevanz der eingesetzten Technologien,</t>
  </si>
  <si>
    <t>Integration in bestehende Architekturen, Systeme und Prozesse.</t>
  </si>
  <si>
    <t>Bewertungskriterium 3: Vorgehensmodell und Qualitätssicherung</t>
  </si>
  <si>
    <t>strukturiertes Vorgehen von der Anforderungsklärung bis zur Abnahme,</t>
  </si>
  <si>
    <t>Einsatz geeigneter Entwicklungs-, Git-, Build- und Bereitstellungsprozesse,</t>
  </si>
  <si>
    <t>Durchführung und Dokumentation von Funktions-, Integrations-, Browser-, Geräte- und Regressionstests,</t>
  </si>
  <si>
    <t>Berücksichtigung von Barrierefreiheit, Datenschutz und Informationssicherheit,</t>
  </si>
  <si>
    <t>Qualität und Nachvollziehbarkeit der technischen Dokumentation.</t>
  </si>
  <si>
    <t>Bewertungskriterium 4: Zusammenarbeit und Projektsteuerung</t>
  </si>
  <si>
    <t>Zusammenarbeit mit internen IT-, Backend-, UX- und Fachbereichsteams,</t>
  </si>
  <si>
    <t>Organisation von Rollen, Verantwortlichkeiten und Kommunikationswegen,</t>
  </si>
  <si>
    <t>Steuerung von Anforderungen, Tickets, Ressourcen und Abhängigkeiten,</t>
  </si>
  <si>
    <t>Umgang mit Änderungen, Risiken und Eskalationen,</t>
  </si>
  <si>
    <t>Einbindung weiterer Dienstleister oder Unterauftragnehmer.</t>
  </si>
  <si>
    <t>Bewertungskriterium 5: Herausforderungen, Lösungsansatz und Ergebnisse</t>
  </si>
  <si>
    <t>Relevanz und Komplexität der dargestellten Herausforderungen,</t>
  </si>
  <si>
    <t>Nachvollziehbarkeit und Qualität des gewählten Lösungsansatzes,</t>
  </si>
  <si>
    <t>konkreter Beitrag des Bewerbers zur Lösung,</t>
  </si>
  <si>
    <t>erzielte fachliche und technische Ergebnisse,</t>
  </si>
  <si>
    <t>Stabilität, Wartbarkeit und produktiver Einsatz der entwickelten Lösung.</t>
  </si>
  <si>
    <t>Einheitliche Mindestanforderungen an die Referenzprojekte</t>
  </si>
  <si>
    <t>Jedes der drei eingereichten Referenzprojekte muss die folgenden Mindestanforderungen erfüllen:</t>
  </si>
  <si>
    <t>1. Vergleichbares Tätigkeitsumfeld:</t>
  </si>
  <si>
    <t>2. Vergleichbare technische und organisatorische Komplexität:</t>
  </si>
  <si>
    <t>Das Referenzprojekt weist eine mit dem ausgeschriebenen Leistungsgegenstand vergleichbare technische und organisatorische Komplexität auf. Es umfasst insbesondere eine modulare Frontend-Architektur, die Integration in bestehende Backend-Systeme oder technische Schnittstellen, strukturierte Entwicklungs-, Test-, Build- und Abnahmeprozesse sowie die Zusammenarbeit mit internen IT-, Entwicklungs-, UX- oder Fachbereichsteams des Referenzauftraggebers.</t>
  </si>
  <si>
    <t>3. Produktiver Betrieb und kontinuierliche Weiterentwicklung:</t>
  </si>
  <si>
    <t>Das Referenzprojekt betrifft eine produktiv eingesetzte digitale Anwendung beziehungsweise Website, die während des Referenzzeitraums über einen Zeitraum von mindestens zwölf Monaten (beim Angular Case nicht erforderlich) kontinuierlich weiterentwickelt oder betreut wurde. Die Leistungen umfassen die Umsetzung laufender fachlicher oder technischer Anforderungen, Qualitätssicherung, Bereitstellung zur Abnahme sowie Fehlerbehebung oder Optimierung bestehender Funktionen.</t>
  </si>
  <si>
    <t>Die Erfüllung sämtlicher Mindestanforderungen ist für jedes Referenzprojekt vollständig und nachvollziehbar darzustellen. Erfüllt eine Referenz eine der Mindestanforderungen nicht, ist sie nicht wertbar.</t>
  </si>
  <si>
    <t>Kaufmännische Bewertung</t>
  </si>
  <si>
    <t>Umsatz</t>
  </si>
  <si>
    <t>Auftragswert</t>
  </si>
  <si>
    <t>Stufen</t>
  </si>
  <si>
    <t>sheetsToImport</t>
  </si>
  <si>
    <t>configuration key</t>
  </si>
  <si>
    <t>configuration value</t>
  </si>
  <si>
    <t>comparisonVariable</t>
  </si>
  <si>
    <t>TOTALTOTAL,TOTAL,PRICEINCL,PRICE,PRICEEXCL,PRICEEXW,PRICEDDP</t>
  </si>
  <si>
    <t>expandContentColumns</t>
  </si>
  <si>
    <t>true</t>
  </si>
  <si>
    <t>expandQuoteColumns</t>
  </si>
  <si>
    <t>expandRowsLevelUpTo</t>
  </si>
  <si>
    <t>quickAnnotations</t>
  </si>
  <si>
    <t>showCalculatedValues</t>
  </si>
  <si>
    <t>false</t>
  </si>
  <si>
    <t>showRelativeDifferenceToBest</t>
  </si>
  <si>
    <t>unitsInHeader</t>
  </si>
  <si>
    <t>Midestens eines der Referenzprojekte wurde für einen Auftraggeber aus einem mit der SWM vergleichbaren Tätigkeitsumfeld erbracht. Hierzu zählen insbesondere Energie- und Wasserversorgung, kommunale Daseinsvorsorge, öffentlicher Personennahverkehr, Telekommunikation oder sonstige Bereiche kritischer Infrastruktur. Referenzen aus anderen Branchen sind zulässig, sofern der Bewerber die Vergleichbarkeit der regulatorischen, organisatorischen und technischen Rahmenbedingungen nachvollziehbar darlegt.</t>
  </si>
  <si>
    <t>1 Referenz aus einem vergleichbarem Tätigkeitsumfeld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</si>
</sst>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 #,##0.00\ &quot;€&quot;_-;\-* #,##0.00\ &quot;€&quot;_-;_-* &quot;-&quot;??\ &quot;€&quot;_-;_-@_-"/>
    <numFmt numFmtId="43" formatCode="_-* #,##0.00_-;\-* #,##0.00_-;_-* &quot;-&quot;??_-;_-@_-"/>
    <numFmt numFmtId="164" formatCode="_-* #,##0.00\ [$€-407]_-;\-* #,##0.00\ [$€-407]_-;_-* &quot;-&quot;??\ [$€-407]_-;_-@_-"/>
    <numFmt numFmtId="165" formatCode="_-* #,##0\ _€_-;\-* #,##0\ _€_-;_-* &quot;-&quot;??\ _€_-;_-@_-"/>
    <numFmt numFmtId="166" formatCode="_-* #,##0_-;\-* #,##0_-;_-* &quot;-&quot;??_-;_-@_-"/>
    <numFmt numFmtId="167" formatCode="_-* #,##0.00\ _€_-;\-* #,##0.00\ _€_-;_-* &quot;-&quot;?\ _€_-;_-@_-"/>
    <numFmt numFmtId="168" formatCode="_-* #,##0.0\ _€_-;\-* #,##0.0\ _€_-;_-* &quot;-&quot;??\ _€_-;_-@_-"/>
    <numFmt numFmtId="169" formatCode="_-* #,##0.00\ _€_-;\-* #,##0.00\ _€_-;_-* &quot;-&quot;??\ _€_-;_-@_-"/>
    <numFmt numFmtId="170" formatCode="#,##0.00\ [$EUR]"/>
    <numFmt numFmtId="171" formatCode="_-* #,##0\ &quot;€&quot;_-;\-* #,##0\ &quot;€&quot;_-;_-* &quot;-&quot;??\ &quot;€&quot;_-;_-@_-"/>
  </numFmts>
  <fonts count="20" x14ac:knownFonts="1">
    <font>
      <sz val="11"/>
      <color indexed="8"/>
      <name val="Calibri"/>
      <family val="2"/>
      <scheme val="minor"/>
    </font>
    <font>
      <sz val="11"/>
      <color indexed="8"/>
      <name val="Calibri"/>
      <family val="2"/>
      <scheme val="minor"/>
    </font>
    <font>
      <b/>
      <sz val="11"/>
      <color indexed="8"/>
      <name val="Calibri"/>
      <family val="2"/>
      <scheme val="minor"/>
    </font>
    <font>
      <b/>
      <sz val="11"/>
      <name val="Calibri"/>
      <family val="2"/>
      <scheme val="minor"/>
    </font>
    <font>
      <b/>
      <sz val="16"/>
      <color indexed="8"/>
      <name val="Calibri"/>
      <family val="2"/>
      <scheme val="minor"/>
    </font>
    <font>
      <b/>
      <sz val="14"/>
      <color indexed="8"/>
      <name val="Calibri"/>
      <family val="2"/>
      <scheme val="minor"/>
    </font>
    <font>
      <b/>
      <sz val="18"/>
      <color indexed="8"/>
      <name val="Calibri"/>
      <family val="2"/>
      <scheme val="minor"/>
    </font>
    <font>
      <b/>
      <i/>
      <sz val="11"/>
      <color indexed="8"/>
      <name val="Calibri"/>
      <family val="2"/>
      <scheme val="minor"/>
    </font>
    <font>
      <sz val="8"/>
      <name val="Calibri"/>
      <family val="2"/>
      <scheme val="minor"/>
    </font>
    <font>
      <b/>
      <u/>
      <sz val="16"/>
      <color indexed="8"/>
      <name val="Calibri"/>
      <family val="2"/>
      <scheme val="minor"/>
    </font>
    <font>
      <sz val="11"/>
      <color rgb="FF000000"/>
      <name val="Arial"/>
    </font>
    <font>
      <b/>
      <sz val="12"/>
      <color rgb="FF000000"/>
      <name val="Arial"/>
    </font>
    <font>
      <sz val="12"/>
      <color rgb="FF000000"/>
      <name val="Arial"/>
    </font>
    <font>
      <b/>
      <sz val="11"/>
      <color rgb="FF000000"/>
      <name val="Arial"/>
    </font>
    <font>
      <sz val="11"/>
      <color rgb="FF000000"/>
      <name val="Calibri"/>
    </font>
    <font>
      <b/>
      <sz val="11"/>
      <color rgb="FF000000"/>
      <name val="Calibri"/>
    </font>
    <font>
      <sz val="12"/>
      <color rgb="FF000000"/>
      <name val="Arial"/>
      <family val="2"/>
    </font>
    <font>
      <sz val="11"/>
      <color indexed="8"/>
      <name val="Segoe UI"/>
      <charset val="1"/>
    </font>
    <font>
      <sz val="11"/>
      <color rgb="FF000000"/>
      <name val="Arial"/>
      <family val="2"/>
    </font>
    <font>
      <b/>
      <sz val="11"/>
      <color rgb="FF000000"/>
      <name val="Arial"/>
      <family val="2"/>
    </font>
  </fonts>
  <fills count="11">
    <fill>
      <patternFill patternType="none"/>
    </fill>
    <fill>
      <patternFill patternType="gray125"/>
    </fill>
    <fill>
      <patternFill patternType="solid">
        <fgColor rgb="FF99CCFF"/>
        <bgColor rgb="FF99CCFF"/>
      </patternFill>
    </fill>
    <fill>
      <patternFill patternType="none">
        <fgColor rgb="FFFFFFFF"/>
        <bgColor rgb="FFFFFFFF"/>
      </patternFill>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C000"/>
        <bgColor rgb="FFFFFFFF"/>
      </patternFill>
    </fill>
    <fill>
      <patternFill patternType="solid">
        <fgColor theme="0" tint="-0.249977111117893"/>
        <bgColor rgb="FFFFFFFF"/>
      </patternFill>
    </fill>
    <fill>
      <patternFill patternType="solid">
        <fgColor theme="0" tint="-0.249977111117893"/>
        <bgColor indexed="64"/>
      </patternFill>
    </fill>
  </fills>
  <borders count="26">
    <border>
      <left/>
      <right/>
      <top/>
      <bottom/>
      <diagonal/>
    </border>
    <border>
      <left/>
      <right/>
      <top/>
      <bottom/>
      <diagonal/>
    </border>
    <border>
      <left/>
      <right/>
      <top/>
      <bottom style="thin">
        <color rgb="FF000000"/>
      </bottom>
      <diagonal/>
    </border>
    <border>
      <left style="thin">
        <color rgb="FF000000"/>
      </left>
      <right/>
      <top/>
      <bottom/>
      <diagonal/>
    </border>
    <border>
      <left/>
      <right style="thin">
        <color rgb="FFC0C0C0"/>
      </right>
      <top/>
      <bottom style="thin">
        <color rgb="FFC0C0C0"/>
      </bottom>
      <diagonal/>
    </border>
    <border>
      <left/>
      <right style="thin">
        <color rgb="FF000000"/>
      </right>
      <top/>
      <bottom style="thin">
        <color rgb="FFC0C0C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rgb="FF000000"/>
      </left>
      <right style="thin">
        <color rgb="FF000000"/>
      </right>
      <top/>
      <bottom style="thin">
        <color rgb="FF000000"/>
      </bottom>
      <diagonal/>
    </border>
  </borders>
  <cellStyleXfs count="5">
    <xf numFmtId="0" fontId="0" fillId="0" borderId="0"/>
    <xf numFmtId="0" fontId="1" fillId="3" borderId="1"/>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37">
    <xf numFmtId="0" fontId="0" fillId="0" borderId="0" xfId="0"/>
    <xf numFmtId="0" fontId="2" fillId="3" borderId="1" xfId="1" applyFont="1"/>
    <xf numFmtId="0" fontId="1" fillId="3" borderId="1" xfId="1"/>
    <xf numFmtId="0" fontId="4" fillId="3" borderId="1" xfId="1" applyFont="1"/>
    <xf numFmtId="0" fontId="1" fillId="3" borderId="8" xfId="1" applyBorder="1"/>
    <xf numFmtId="10" fontId="1" fillId="3" borderId="8" xfId="1" applyNumberFormat="1" applyBorder="1"/>
    <xf numFmtId="165" fontId="1" fillId="6" borderId="8" xfId="1" applyNumberFormat="1" applyFill="1" applyBorder="1" applyAlignment="1">
      <alignment vertical="center"/>
    </xf>
    <xf numFmtId="165" fontId="1" fillId="3" borderId="8" xfId="1" applyNumberFormat="1" applyBorder="1" applyAlignment="1">
      <alignment horizontal="center" vertical="center"/>
    </xf>
    <xf numFmtId="0" fontId="2" fillId="5" borderId="1" xfId="1" applyFont="1" applyFill="1" applyAlignment="1">
      <alignment vertical="top" wrapText="1"/>
    </xf>
    <xf numFmtId="164" fontId="3" fillId="5" borderId="1" xfId="1" applyNumberFormat="1" applyFont="1" applyFill="1" applyAlignment="1">
      <alignment vertical="top" wrapText="1"/>
    </xf>
    <xf numFmtId="0" fontId="1" fillId="3" borderId="1" xfId="1" applyAlignment="1">
      <alignment vertical="top" wrapText="1"/>
    </xf>
    <xf numFmtId="0" fontId="2" fillId="7" borderId="1" xfId="1" applyFont="1" applyFill="1" applyAlignment="1">
      <alignment vertical="top" wrapText="1"/>
    </xf>
    <xf numFmtId="9" fontId="1" fillId="7" borderId="8" xfId="1" applyNumberFormat="1" applyFill="1" applyBorder="1"/>
    <xf numFmtId="167" fontId="6" fillId="7" borderId="8" xfId="1" applyNumberFormat="1" applyFont="1" applyFill="1" applyBorder="1"/>
    <xf numFmtId="0" fontId="5" fillId="3" borderId="8" xfId="1" applyFont="1" applyBorder="1"/>
    <xf numFmtId="0" fontId="1" fillId="7" borderId="8" xfId="1" applyFill="1" applyBorder="1"/>
    <xf numFmtId="165" fontId="2" fillId="7" borderId="8" xfId="1" applyNumberFormat="1" applyFont="1" applyFill="1" applyBorder="1" applyAlignment="1">
      <alignment horizontal="center"/>
    </xf>
    <xf numFmtId="164" fontId="1" fillId="6" borderId="8" xfId="1" applyNumberFormat="1" applyFill="1" applyBorder="1" applyAlignment="1">
      <alignment vertical="center" wrapText="1"/>
    </xf>
    <xf numFmtId="0" fontId="1" fillId="0" borderId="1" xfId="1" applyFill="1"/>
    <xf numFmtId="0" fontId="5" fillId="6" borderId="8" xfId="1" applyFont="1" applyFill="1" applyBorder="1"/>
    <xf numFmtId="165" fontId="2" fillId="6" borderId="8" xfId="1" applyNumberFormat="1" applyFont="1" applyFill="1" applyBorder="1" applyAlignment="1">
      <alignment horizontal="center" vertical="center" wrapText="1" shrinkToFit="1"/>
    </xf>
    <xf numFmtId="0" fontId="2" fillId="3" borderId="8" xfId="1" applyFont="1" applyBorder="1"/>
    <xf numFmtId="166" fontId="2" fillId="3" borderId="8" xfId="2" applyNumberFormat="1" applyFont="1" applyFill="1" applyBorder="1" applyAlignment="1">
      <alignment vertical="center"/>
    </xf>
    <xf numFmtId="0" fontId="1" fillId="8" borderId="8" xfId="1" applyFill="1" applyBorder="1"/>
    <xf numFmtId="165" fontId="1" fillId="7" borderId="8" xfId="1" applyNumberFormat="1" applyFill="1" applyBorder="1" applyAlignment="1">
      <alignment vertical="center"/>
    </xf>
    <xf numFmtId="165" fontId="2" fillId="6" borderId="8" xfId="1" applyNumberFormat="1" applyFont="1" applyFill="1" applyBorder="1" applyAlignment="1">
      <alignment vertical="center"/>
    </xf>
    <xf numFmtId="165" fontId="1" fillId="8" borderId="8" xfId="1" applyNumberFormat="1" applyFill="1" applyBorder="1"/>
    <xf numFmtId="9" fontId="2" fillId="7" borderId="8" xfId="3" applyFont="1" applyFill="1" applyBorder="1" applyAlignment="1">
      <alignment vertical="center"/>
    </xf>
    <xf numFmtId="165" fontId="1" fillId="3" borderId="8" xfId="1" applyNumberFormat="1" applyBorder="1" applyAlignment="1">
      <alignment vertical="center"/>
    </xf>
    <xf numFmtId="165" fontId="5" fillId="3" borderId="8" xfId="1" applyNumberFormat="1" applyFont="1" applyBorder="1" applyAlignment="1">
      <alignment horizontal="center"/>
    </xf>
    <xf numFmtId="165" fontId="2" fillId="6" borderId="10" xfId="1" applyNumberFormat="1" applyFont="1" applyFill="1" applyBorder="1" applyAlignment="1">
      <alignment horizontal="center" vertical="center" wrapText="1" shrinkToFit="1"/>
    </xf>
    <xf numFmtId="0" fontId="2" fillId="8" borderId="8" xfId="1" applyFont="1" applyFill="1" applyBorder="1"/>
    <xf numFmtId="165" fontId="2" fillId="7" borderId="8" xfId="1" applyNumberFormat="1" applyFont="1" applyFill="1" applyBorder="1" applyAlignment="1">
      <alignment vertical="center"/>
    </xf>
    <xf numFmtId="0" fontId="1" fillId="9" borderId="8" xfId="1" applyFill="1" applyBorder="1"/>
    <xf numFmtId="165" fontId="2" fillId="10" borderId="8" xfId="1" applyNumberFormat="1" applyFont="1" applyFill="1" applyBorder="1" applyAlignment="1">
      <alignment horizontal="center" vertical="center" wrapText="1" shrinkToFit="1"/>
    </xf>
    <xf numFmtId="165" fontId="2" fillId="10" borderId="8" xfId="1" applyNumberFormat="1" applyFont="1" applyFill="1" applyBorder="1" applyAlignment="1">
      <alignment vertical="center"/>
    </xf>
    <xf numFmtId="165" fontId="1" fillId="10" borderId="8" xfId="1" applyNumberFormat="1" applyFill="1" applyBorder="1" applyAlignment="1">
      <alignment vertical="center"/>
    </xf>
    <xf numFmtId="165" fontId="2" fillId="8" borderId="8" xfId="1" applyNumberFormat="1" applyFont="1" applyFill="1" applyBorder="1"/>
    <xf numFmtId="168" fontId="2" fillId="7" borderId="8" xfId="1" applyNumberFormat="1" applyFont="1" applyFill="1" applyBorder="1" applyAlignment="1">
      <alignment vertical="center"/>
    </xf>
    <xf numFmtId="0" fontId="5" fillId="3" borderId="12" xfId="1" applyFont="1" applyBorder="1"/>
    <xf numFmtId="165" fontId="5" fillId="3" borderId="15" xfId="1" applyNumberFormat="1" applyFont="1" applyBorder="1" applyAlignment="1">
      <alignment horizontal="center"/>
    </xf>
    <xf numFmtId="0" fontId="1" fillId="3" borderId="17" xfId="1" applyBorder="1"/>
    <xf numFmtId="0" fontId="1" fillId="3" borderId="18" xfId="1" applyBorder="1"/>
    <xf numFmtId="0" fontId="1" fillId="3" borderId="9" xfId="1" applyBorder="1"/>
    <xf numFmtId="164" fontId="1" fillId="3" borderId="9" xfId="1" applyNumberFormat="1" applyBorder="1" applyAlignment="1">
      <alignment vertical="center" wrapText="1"/>
    </xf>
    <xf numFmtId="0" fontId="1" fillId="3" borderId="10" xfId="1" applyBorder="1"/>
    <xf numFmtId="0" fontId="5" fillId="6" borderId="12" xfId="1" applyFont="1" applyFill="1" applyBorder="1"/>
    <xf numFmtId="165" fontId="2" fillId="6" borderId="12" xfId="1" applyNumberFormat="1" applyFont="1" applyFill="1" applyBorder="1" applyAlignment="1">
      <alignment horizontal="center" vertical="center" wrapText="1" shrinkToFit="1"/>
    </xf>
    <xf numFmtId="165" fontId="2" fillId="6" borderId="13" xfId="1" applyNumberFormat="1" applyFont="1" applyFill="1" applyBorder="1" applyAlignment="1">
      <alignment horizontal="center" vertical="center" wrapText="1" shrinkToFit="1"/>
    </xf>
    <xf numFmtId="165" fontId="2" fillId="6" borderId="15" xfId="1" applyNumberFormat="1" applyFont="1" applyFill="1" applyBorder="1" applyAlignment="1">
      <alignment vertical="center"/>
    </xf>
    <xf numFmtId="165" fontId="1" fillId="3" borderId="14" xfId="1" applyNumberFormat="1" applyBorder="1" applyAlignment="1">
      <alignment horizontal="left" wrapText="1" indent="2"/>
    </xf>
    <xf numFmtId="165" fontId="1" fillId="6" borderId="15" xfId="1" applyNumberFormat="1" applyFill="1" applyBorder="1" applyAlignment="1">
      <alignment vertical="center"/>
    </xf>
    <xf numFmtId="0" fontId="1" fillId="8" borderId="17" xfId="1" applyFill="1" applyBorder="1"/>
    <xf numFmtId="165" fontId="1" fillId="7" borderId="17" xfId="1" applyNumberFormat="1" applyFill="1" applyBorder="1" applyAlignment="1">
      <alignment vertical="center"/>
    </xf>
    <xf numFmtId="164" fontId="1" fillId="3" borderId="1" xfId="1" applyNumberFormat="1"/>
    <xf numFmtId="10" fontId="1" fillId="3" borderId="1" xfId="1" applyNumberFormat="1"/>
    <xf numFmtId="165" fontId="1" fillId="3" borderId="1" xfId="1" applyNumberFormat="1" applyAlignment="1">
      <alignment vertical="center"/>
    </xf>
    <xf numFmtId="0" fontId="1" fillId="5" borderId="1" xfId="1" applyFill="1"/>
    <xf numFmtId="165" fontId="2" fillId="5" borderId="1" xfId="1" applyNumberFormat="1" applyFont="1" applyFill="1"/>
    <xf numFmtId="10" fontId="2" fillId="3" borderId="1" xfId="1" applyNumberFormat="1" applyFont="1"/>
    <xf numFmtId="0" fontId="1" fillId="3" borderId="1" xfId="1" applyAlignment="1">
      <alignment horizontal="right"/>
    </xf>
    <xf numFmtId="169" fontId="2" fillId="5" borderId="1" xfId="1" applyNumberFormat="1" applyFont="1" applyFill="1"/>
    <xf numFmtId="169" fontId="1" fillId="3" borderId="1" xfId="1" applyNumberFormat="1"/>
    <xf numFmtId="0" fontId="9" fillId="5" borderId="1" xfId="1" applyFont="1" applyFill="1" applyAlignment="1">
      <alignment horizontal="right"/>
    </xf>
    <xf numFmtId="169" fontId="9" fillId="5" borderId="1" xfId="1" applyNumberFormat="1" applyFont="1" applyFill="1"/>
    <xf numFmtId="1" fontId="14" fillId="3" borderId="1" xfId="1" applyNumberFormat="1" applyFont="1" applyAlignment="1">
      <alignment horizontal="left" vertical="justify"/>
    </xf>
    <xf numFmtId="22" fontId="14" fillId="3" borderId="1" xfId="1" applyNumberFormat="1" applyFont="1" applyAlignment="1">
      <alignment horizontal="left" vertical="justify"/>
    </xf>
    <xf numFmtId="0" fontId="14" fillId="3" borderId="3" xfId="1" applyFont="1" applyBorder="1" applyAlignment="1">
      <alignment vertical="justify"/>
    </xf>
    <xf numFmtId="0" fontId="13" fillId="3" borderId="6" xfId="1" applyFont="1" applyBorder="1" applyAlignment="1">
      <alignment vertical="top"/>
    </xf>
    <xf numFmtId="0" fontId="13" fillId="3" borderId="7" xfId="1" applyFont="1" applyBorder="1" applyAlignment="1">
      <alignment vertical="top"/>
    </xf>
    <xf numFmtId="0" fontId="14" fillId="4" borderId="4" xfId="1" applyFont="1" applyFill="1" applyBorder="1" applyAlignment="1">
      <alignment vertical="justify"/>
    </xf>
    <xf numFmtId="0" fontId="14" fillId="4" borderId="5" xfId="1" applyFont="1" applyFill="1" applyBorder="1" applyAlignment="1">
      <alignment vertical="justify"/>
    </xf>
    <xf numFmtId="4" fontId="14" fillId="4" borderId="5" xfId="1" applyNumberFormat="1" applyFont="1" applyFill="1" applyBorder="1" applyAlignment="1">
      <alignment vertical="justify"/>
    </xf>
    <xf numFmtId="4" fontId="14" fillId="4" borderId="4" xfId="1" applyNumberFormat="1" applyFont="1" applyFill="1" applyBorder="1" applyAlignment="1">
      <alignment vertical="justify"/>
    </xf>
    <xf numFmtId="170" fontId="14" fillId="4" borderId="5" xfId="1" applyNumberFormat="1" applyFont="1" applyFill="1" applyBorder="1" applyAlignment="1">
      <alignment vertical="justify"/>
    </xf>
    <xf numFmtId="170" fontId="14" fillId="4" borderId="4" xfId="1" applyNumberFormat="1" applyFont="1" applyFill="1" applyBorder="1" applyAlignment="1">
      <alignment vertical="justify"/>
    </xf>
    <xf numFmtId="4" fontId="14" fillId="4" borderId="4" xfId="1" applyNumberFormat="1" applyFont="1" applyFill="1" applyBorder="1" applyAlignment="1">
      <alignment vertical="justify" wrapText="1"/>
    </xf>
    <xf numFmtId="0" fontId="10" fillId="2" borderId="7" xfId="1" applyFont="1" applyFill="1" applyBorder="1" applyAlignment="1">
      <alignment horizontal="left" vertical="center" indent="1"/>
    </xf>
    <xf numFmtId="0" fontId="13" fillId="3" borderId="1" xfId="1" applyFont="1" applyAlignment="1">
      <alignment vertical="top"/>
    </xf>
    <xf numFmtId="171" fontId="0" fillId="0" borderId="0" xfId="4" applyNumberFormat="1" applyFont="1"/>
    <xf numFmtId="9" fontId="0" fillId="0" borderId="0" xfId="0" applyNumberFormat="1"/>
    <xf numFmtId="9" fontId="0" fillId="0" borderId="0" xfId="3" applyFont="1"/>
    <xf numFmtId="0" fontId="1" fillId="3" borderId="1" xfId="1" applyAlignment="1">
      <alignment horizontal="center" vertical="center"/>
    </xf>
    <xf numFmtId="0" fontId="1" fillId="3" borderId="22" xfId="1" applyBorder="1"/>
    <xf numFmtId="165" fontId="2" fillId="3" borderId="22" xfId="1" applyNumberFormat="1" applyFont="1" applyBorder="1"/>
    <xf numFmtId="0" fontId="1" fillId="3" borderId="1" xfId="1" applyAlignment="1">
      <alignment wrapText="1"/>
    </xf>
    <xf numFmtId="0" fontId="7" fillId="7" borderId="1" xfId="1" applyFont="1" applyFill="1" applyAlignment="1">
      <alignment wrapText="1"/>
    </xf>
    <xf numFmtId="0" fontId="7" fillId="7" borderId="1" xfId="1" quotePrefix="1" applyFont="1" applyFill="1" applyAlignment="1">
      <alignment wrapText="1"/>
    </xf>
    <xf numFmtId="0" fontId="2" fillId="3" borderId="1" xfId="1" applyFont="1" applyAlignment="1">
      <alignment wrapText="1"/>
    </xf>
    <xf numFmtId="0" fontId="5" fillId="3" borderId="11" xfId="1" applyFont="1" applyBorder="1" applyAlignment="1">
      <alignment wrapText="1"/>
    </xf>
    <xf numFmtId="0" fontId="5" fillId="3" borderId="23" xfId="1" applyFont="1" applyBorder="1" applyAlignment="1">
      <alignment wrapText="1"/>
    </xf>
    <xf numFmtId="0" fontId="1" fillId="7" borderId="24" xfId="1" applyFill="1" applyBorder="1" applyAlignment="1">
      <alignment wrapText="1"/>
    </xf>
    <xf numFmtId="0" fontId="1" fillId="3" borderId="16" xfId="1" applyBorder="1" applyAlignment="1">
      <alignment wrapText="1"/>
    </xf>
    <xf numFmtId="0" fontId="5" fillId="6" borderId="8" xfId="1" applyFont="1" applyFill="1" applyBorder="1" applyAlignment="1">
      <alignment wrapText="1"/>
    </xf>
    <xf numFmtId="0" fontId="1" fillId="3" borderId="8" xfId="1" applyBorder="1" applyAlignment="1">
      <alignment wrapText="1"/>
    </xf>
    <xf numFmtId="0" fontId="1" fillId="3" borderId="9" xfId="1" applyBorder="1" applyAlignment="1">
      <alignment wrapText="1"/>
    </xf>
    <xf numFmtId="0" fontId="5" fillId="6" borderId="11" xfId="1" applyFont="1" applyFill="1" applyBorder="1" applyAlignment="1">
      <alignment wrapText="1"/>
    </xf>
    <xf numFmtId="0" fontId="2" fillId="3" borderId="14" xfId="1" applyFont="1" applyBorder="1" applyAlignment="1">
      <alignment wrapText="1"/>
    </xf>
    <xf numFmtId="0" fontId="2" fillId="3" borderId="9" xfId="1" applyFont="1" applyBorder="1" applyAlignment="1">
      <alignment wrapText="1"/>
    </xf>
    <xf numFmtId="0" fontId="1" fillId="3" borderId="25" xfId="1" applyBorder="1" applyAlignment="1">
      <alignment horizontal="left" wrapText="1" indent="5"/>
    </xf>
    <xf numFmtId="0" fontId="2" fillId="8" borderId="10" xfId="1" applyFont="1" applyFill="1" applyBorder="1" applyAlignment="1">
      <alignment wrapText="1"/>
    </xf>
    <xf numFmtId="0" fontId="1" fillId="9" borderId="1" xfId="1" applyFill="1" applyAlignment="1">
      <alignment wrapText="1"/>
    </xf>
    <xf numFmtId="0" fontId="1" fillId="3" borderId="10" xfId="1" applyBorder="1" applyAlignment="1">
      <alignment horizontal="left" wrapText="1" indent="5"/>
    </xf>
    <xf numFmtId="0" fontId="2" fillId="8" borderId="8" xfId="1" applyFont="1" applyFill="1" applyBorder="1" applyAlignment="1">
      <alignment wrapText="1"/>
    </xf>
    <xf numFmtId="0" fontId="2" fillId="3" borderId="8" xfId="1" applyFont="1" applyBorder="1" applyAlignment="1">
      <alignment wrapText="1"/>
    </xf>
    <xf numFmtId="0" fontId="1" fillId="3" borderId="8" xfId="1" applyBorder="1" applyAlignment="1">
      <alignment horizontal="left" wrapText="1" indent="5"/>
    </xf>
    <xf numFmtId="0" fontId="2" fillId="9" borderId="8" xfId="1" applyFont="1" applyFill="1" applyBorder="1" applyAlignment="1">
      <alignment wrapText="1"/>
    </xf>
    <xf numFmtId="0" fontId="2" fillId="8" borderId="9" xfId="1" applyFont="1" applyFill="1" applyBorder="1" applyAlignment="1">
      <alignment wrapText="1"/>
    </xf>
    <xf numFmtId="0" fontId="1" fillId="8" borderId="10" xfId="1" applyFill="1" applyBorder="1" applyAlignment="1">
      <alignment wrapText="1"/>
    </xf>
    <xf numFmtId="0" fontId="1" fillId="8" borderId="8" xfId="1" applyFill="1" applyBorder="1" applyAlignment="1">
      <alignment wrapText="1"/>
    </xf>
    <xf numFmtId="0" fontId="5" fillId="7" borderId="8" xfId="1" applyFont="1" applyFill="1" applyBorder="1" applyAlignment="1">
      <alignment wrapText="1"/>
    </xf>
    <xf numFmtId="0" fontId="2" fillId="7" borderId="8" xfId="1" applyFont="1" applyFill="1" applyBorder="1" applyAlignment="1">
      <alignment wrapText="1"/>
    </xf>
    <xf numFmtId="0" fontId="0" fillId="5" borderId="21" xfId="0" applyFill="1" applyBorder="1" applyAlignment="1">
      <alignment wrapText="1"/>
    </xf>
    <xf numFmtId="0" fontId="1" fillId="5" borderId="21" xfId="1" applyFill="1" applyBorder="1" applyAlignment="1">
      <alignment wrapText="1"/>
    </xf>
    <xf numFmtId="0" fontId="17" fillId="5" borderId="21" xfId="0" applyFont="1" applyFill="1" applyBorder="1" applyAlignment="1">
      <alignment wrapText="1"/>
    </xf>
    <xf numFmtId="0" fontId="17" fillId="5" borderId="25" xfId="0" applyFont="1" applyFill="1" applyBorder="1" applyAlignment="1">
      <alignment wrapText="1"/>
    </xf>
    <xf numFmtId="0" fontId="18" fillId="5" borderId="0" xfId="0" applyFont="1" applyFill="1" applyAlignment="1">
      <alignment vertical="center"/>
    </xf>
    <xf numFmtId="0" fontId="19" fillId="5" borderId="0" xfId="0" applyFont="1" applyFill="1" applyAlignment="1">
      <alignment vertical="center"/>
    </xf>
    <xf numFmtId="0" fontId="18" fillId="5" borderId="0" xfId="0" applyFont="1" applyFill="1" applyAlignment="1">
      <alignment horizontal="left" vertical="center" indent="1"/>
    </xf>
    <xf numFmtId="0" fontId="0" fillId="5" borderId="0" xfId="0" applyFill="1"/>
    <xf numFmtId="0" fontId="19" fillId="5" borderId="0" xfId="0" applyFont="1" applyFill="1" applyAlignment="1">
      <alignment horizontal="left" vertical="center" indent="1"/>
    </xf>
    <xf numFmtId="0" fontId="18" fillId="5" borderId="0" xfId="0" applyFont="1" applyFill="1" applyAlignment="1">
      <alignment horizontal="left" vertical="center" wrapText="1" indent="1"/>
    </xf>
    <xf numFmtId="0" fontId="1" fillId="3" borderId="1" xfId="1" applyAlignment="1">
      <alignment horizontal="center" vertical="center" wrapText="1"/>
    </xf>
    <xf numFmtId="0" fontId="1" fillId="8" borderId="14" xfId="1" applyFill="1" applyBorder="1" applyAlignment="1">
      <alignment horizontal="center" vertical="center" wrapText="1"/>
    </xf>
    <xf numFmtId="0" fontId="1" fillId="8" borderId="16" xfId="1" applyFill="1" applyBorder="1" applyAlignment="1">
      <alignment horizontal="center" vertical="center" wrapText="1"/>
    </xf>
    <xf numFmtId="165" fontId="5" fillId="3" borderId="19" xfId="1" applyNumberFormat="1" applyFont="1" applyBorder="1" applyAlignment="1">
      <alignment horizontal="center"/>
    </xf>
    <xf numFmtId="165" fontId="5" fillId="3" borderId="20" xfId="1" applyNumberFormat="1" applyFont="1" applyBorder="1" applyAlignment="1">
      <alignment horizontal="center"/>
    </xf>
    <xf numFmtId="0" fontId="14" fillId="3" borderId="1" xfId="1" applyFont="1" applyAlignment="1">
      <alignment vertical="justify" wrapText="1"/>
    </xf>
    <xf numFmtId="0" fontId="1" fillId="3" borderId="1" xfId="1"/>
    <xf numFmtId="0" fontId="11" fillId="3" borderId="7" xfId="1" applyFont="1" applyBorder="1" applyAlignment="1">
      <alignment horizontal="center" vertical="center"/>
    </xf>
    <xf numFmtId="0" fontId="16" fillId="3" borderId="7" xfId="1" applyFont="1" applyBorder="1" applyAlignment="1">
      <alignment horizontal="center" vertical="center"/>
    </xf>
    <xf numFmtId="0" fontId="12" fillId="3" borderId="7" xfId="1" applyFont="1" applyBorder="1" applyAlignment="1">
      <alignment horizontal="center" vertical="center"/>
    </xf>
    <xf numFmtId="0" fontId="10" fillId="2" borderId="7" xfId="1" applyFont="1" applyFill="1" applyBorder="1" applyAlignment="1">
      <alignment horizontal="left" vertical="center" indent="1"/>
    </xf>
    <xf numFmtId="0" fontId="13" fillId="3" borderId="3" xfId="1" applyFont="1" applyBorder="1" applyAlignment="1">
      <alignment horizontal="center" vertical="top"/>
    </xf>
    <xf numFmtId="0" fontId="13" fillId="3" borderId="1" xfId="1" applyFont="1" applyAlignment="1">
      <alignment vertical="top"/>
    </xf>
    <xf numFmtId="0" fontId="13" fillId="3" borderId="2" xfId="1" applyFont="1" applyBorder="1" applyAlignment="1">
      <alignment vertical="top"/>
    </xf>
    <xf numFmtId="14" fontId="13" fillId="3" borderId="3" xfId="1" applyNumberFormat="1" applyFont="1" applyBorder="1" applyAlignment="1">
      <alignment horizontal="center" vertical="top"/>
    </xf>
  </cellXfs>
  <cellStyles count="5">
    <cellStyle name="Komma" xfId="2" builtinId="3"/>
    <cellStyle name="Prozent" xfId="3" builtinId="5"/>
    <cellStyle name="Standard" xfId="0" builtinId="0"/>
    <cellStyle name="Standard 2" xfId="1" xr:uid="{121378FE-CFDB-4467-9A31-1ABDCBC5E2D6}"/>
    <cellStyle name="Währung" xfId="4" builtinId="4"/>
  </cellStyles>
  <dxfs count="7">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1" defaultTableStyle="TableStyleMedium2" defaultPivotStyle="PivotStyleLight16">
    <tableStyle name="Invisible" pivot="0" table="0" count="0" xr9:uid="{6AACE77C-982F-4802-9FAE-4362F9730CD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Moucka.Domenic IL-QF" id="{D00E6641-157C-408B-9747-DB97FB56629C}" userId="S::moucka.domenic@swm.de::9dedbc62-78c0-4d64-9405-d2c898e1dd8d" providerId="AD"/>
</personList>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6" dT="2026-08-11T09:47:26.76" personId="{D00E6641-157C-408B-9747-DB97FB56629C}" id="{3453BCDB-31FF-462D-A57E-9DA5EA4FE267}">
    <text xml:space="preserve">Die Anforderungen für die Referenzen müssen bei allen 3 die selben sein. 
Gleiche Anzahl
Gleiche Beschreibung </text>
  </threadedComment>
  <threadedComment ref="B56" dT="2026-08-11T09:48:20.31" personId="{D00E6641-157C-408B-9747-DB97FB56629C}" id="{FC44F585-285F-430E-943A-57D5706138CD}" parentId="{3453BCDB-31FF-462D-A57E-9DA5EA4FE267}">
    <text>Jetziger Stand: in allen 3 Referenzen sind die Kriterien nicht die gleichen</text>
  </threadedComment>
  <threadedComment ref="B65" dT="2026-08-11T09:47:26.76" personId="{D00E6641-157C-408B-9747-DB97FB56629C}" id="{2092F11A-F169-485D-9017-6DFE8677DC98}">
    <text xml:space="preserve">Die Anforderungen für die Referenzen müssen bei allen 3 die selben sein. 
Gleiche Anzahl
Gleiche Beschreibung </text>
  </threadedComment>
  <threadedComment ref="B65" dT="2026-08-11T09:48:20.31" personId="{D00E6641-157C-408B-9747-DB97FB56629C}" id="{28C7F983-A347-453D-AF86-9289867F2F59}" parentId="{2092F11A-F169-485D-9017-6DFE8677DC98}">
    <text>Jetziger Stand: in allen 3 Referenzen sind die Kriterien nicht die gleichen</text>
  </threadedComment>
  <threadedComment ref="B74" dT="2026-08-11T09:47:26.76" personId="{D00E6641-157C-408B-9747-DB97FB56629C}" id="{DEAFBEF5-A845-45AB-8FF9-A0037AE5EE2B}">
    <text xml:space="preserve">Die Anforderungen für die Referenzen müssen bei allen 3 die selben sein. 
Gleiche Anzahl
Gleiche Beschreibung </text>
  </threadedComment>
  <threadedComment ref="B74" dT="2026-08-11T09:48:20.31" personId="{D00E6641-157C-408B-9747-DB97FB56629C}" id="{BAD9A774-70A6-402B-8C94-D113677B1376}" parentId="{DEAFBEF5-A845-45AB-8FF9-A0037AE5EE2B}">
    <text>Jetziger Stand: in allen 3 Referenzen sind die Kriterien nicht die gleichen</text>
  </threadedComment>
</ThreadedComment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A0E28-1B72-4198-8A9F-E4855F41757B}">
  <sheetPr>
    <outlinePr showOutlineSymbols="0"/>
    <pageSetUpPr autoPageBreaks="0"/>
  </sheetPr>
  <dimension ref="A2:D54"/>
  <sheetViews>
    <sheetView workbookViewId="0">
      <selection activeCell="E6" sqref="E6"/>
    </sheetView>
  </sheetViews>
  <sheetFormatPr baseColWidth="10" defaultColWidth="9.140625" defaultRowHeight="15" x14ac:dyDescent="0.25"/>
  <cols>
    <col min="1" max="1" width="20" style="2" customWidth="1"/>
    <col min="2" max="2" width="30" style="2" customWidth="1"/>
    <col min="3" max="3" width="20" style="2" customWidth="1"/>
    <col min="4" max="4" width="30" style="2" customWidth="1"/>
    <col min="5" max="16384" width="9.140625" style="2"/>
  </cols>
  <sheetData>
    <row r="2" spans="1:4" x14ac:dyDescent="0.25">
      <c r="A2" s="77" t="s">
        <v>0</v>
      </c>
      <c r="B2" s="77"/>
      <c r="C2" s="77"/>
      <c r="D2" s="77"/>
    </row>
    <row r="3" spans="1:4" ht="20.100000000000001" customHeight="1" x14ac:dyDescent="0.25">
      <c r="A3" s="129" t="s">
        <v>0</v>
      </c>
      <c r="B3" s="129"/>
      <c r="C3" s="129"/>
      <c r="D3" s="129"/>
    </row>
    <row r="4" spans="1:4" ht="20.100000000000001" customHeight="1" x14ac:dyDescent="0.25">
      <c r="A4" s="130" t="s">
        <v>1</v>
      </c>
      <c r="B4" s="131"/>
      <c r="C4" s="131"/>
      <c r="D4" s="131"/>
    </row>
    <row r="7" spans="1:4" x14ac:dyDescent="0.25">
      <c r="A7" s="132" t="s">
        <v>0</v>
      </c>
      <c r="B7" s="132"/>
      <c r="C7" s="132"/>
      <c r="D7" s="132"/>
    </row>
    <row r="8" spans="1:4" x14ac:dyDescent="0.25">
      <c r="A8" s="78" t="s">
        <v>2</v>
      </c>
      <c r="C8" s="78" t="s">
        <v>3</v>
      </c>
    </row>
    <row r="9" spans="1:4" x14ac:dyDescent="0.25">
      <c r="A9" s="78" t="s">
        <v>4</v>
      </c>
      <c r="C9" s="78" t="s">
        <v>5</v>
      </c>
    </row>
    <row r="10" spans="1:4" x14ac:dyDescent="0.25">
      <c r="A10" s="78" t="s">
        <v>6</v>
      </c>
      <c r="B10" s="65"/>
    </row>
    <row r="11" spans="1:4" x14ac:dyDescent="0.25">
      <c r="A11" s="78" t="s">
        <v>7</v>
      </c>
      <c r="B11" s="65"/>
    </row>
    <row r="12" spans="1:4" x14ac:dyDescent="0.25">
      <c r="A12" s="78" t="s">
        <v>8</v>
      </c>
      <c r="B12" s="66"/>
      <c r="C12" s="78" t="s">
        <v>9</v>
      </c>
      <c r="D12" s="66"/>
    </row>
    <row r="13" spans="1:4" x14ac:dyDescent="0.25">
      <c r="A13" s="78" t="s">
        <v>10</v>
      </c>
      <c r="C13" s="78" t="s">
        <v>11</v>
      </c>
    </row>
    <row r="14" spans="1:4" x14ac:dyDescent="0.25">
      <c r="A14" s="78" t="s">
        <v>12</v>
      </c>
      <c r="B14" s="66"/>
      <c r="C14" s="78" t="s">
        <v>13</v>
      </c>
    </row>
    <row r="15" spans="1:4" x14ac:dyDescent="0.25">
      <c r="A15" s="78" t="s">
        <v>14</v>
      </c>
      <c r="C15" s="78" t="s">
        <v>15</v>
      </c>
    </row>
    <row r="16" spans="1:4" x14ac:dyDescent="0.25">
      <c r="A16" s="78" t="s">
        <v>16</v>
      </c>
      <c r="B16" s="66"/>
      <c r="C16" s="78" t="s">
        <v>17</v>
      </c>
    </row>
    <row r="17" spans="1:4" x14ac:dyDescent="0.25">
      <c r="A17" s="78" t="s">
        <v>18</v>
      </c>
      <c r="C17" s="78" t="s">
        <v>19</v>
      </c>
    </row>
    <row r="18" spans="1:4" x14ac:dyDescent="0.25">
      <c r="A18" s="78" t="s">
        <v>20</v>
      </c>
    </row>
    <row r="19" spans="1:4" x14ac:dyDescent="0.25">
      <c r="A19" s="78" t="s">
        <v>21</v>
      </c>
      <c r="B19" s="66"/>
    </row>
    <row r="20" spans="1:4" x14ac:dyDescent="0.25">
      <c r="A20" s="78" t="s">
        <v>22</v>
      </c>
      <c r="B20" s="66"/>
    </row>
    <row r="21" spans="1:4" x14ac:dyDescent="0.25">
      <c r="A21" s="78" t="s">
        <v>23</v>
      </c>
    </row>
    <row r="22" spans="1:4" x14ac:dyDescent="0.25">
      <c r="A22" s="78" t="s">
        <v>24</v>
      </c>
    </row>
    <row r="24" spans="1:4" x14ac:dyDescent="0.25">
      <c r="A24" s="78" t="s">
        <v>25</v>
      </c>
      <c r="B24" s="65"/>
      <c r="C24" s="78" t="s">
        <v>26</v>
      </c>
      <c r="D24" s="65"/>
    </row>
    <row r="25" spans="1:4" x14ac:dyDescent="0.25">
      <c r="A25" s="78" t="s">
        <v>27</v>
      </c>
      <c r="B25" s="65"/>
    </row>
    <row r="27" spans="1:4" x14ac:dyDescent="0.25">
      <c r="A27" s="132" t="s">
        <v>28</v>
      </c>
      <c r="B27" s="132"/>
      <c r="C27" s="132"/>
      <c r="D27" s="132"/>
    </row>
    <row r="28" spans="1:4" x14ac:dyDescent="0.25">
      <c r="A28" s="78" t="s">
        <v>6</v>
      </c>
      <c r="C28" s="78" t="s">
        <v>29</v>
      </c>
      <c r="D28" s="2" t="s">
        <v>30</v>
      </c>
    </row>
    <row r="29" spans="1:4" x14ac:dyDescent="0.25">
      <c r="A29" s="78" t="s">
        <v>31</v>
      </c>
      <c r="C29" s="78" t="s">
        <v>32</v>
      </c>
      <c r="D29" s="2" t="s">
        <v>33</v>
      </c>
    </row>
    <row r="30" spans="1:4" x14ac:dyDescent="0.25">
      <c r="A30" s="78" t="s">
        <v>34</v>
      </c>
      <c r="C30" s="78" t="s">
        <v>32</v>
      </c>
      <c r="D30" s="2" t="s">
        <v>35</v>
      </c>
    </row>
    <row r="31" spans="1:4" x14ac:dyDescent="0.25">
      <c r="A31" s="78" t="s">
        <v>36</v>
      </c>
      <c r="C31" s="78" t="s">
        <v>32</v>
      </c>
      <c r="D31" s="2" t="s">
        <v>32</v>
      </c>
    </row>
    <row r="32" spans="1:4" x14ac:dyDescent="0.25">
      <c r="A32" s="78" t="s">
        <v>37</v>
      </c>
    </row>
    <row r="34" spans="1:4" x14ac:dyDescent="0.25">
      <c r="A34" s="78" t="s">
        <v>6</v>
      </c>
      <c r="C34" s="78" t="s">
        <v>29</v>
      </c>
      <c r="D34" s="2" t="s">
        <v>30</v>
      </c>
    </row>
    <row r="35" spans="1:4" x14ac:dyDescent="0.25">
      <c r="A35" s="78" t="s">
        <v>31</v>
      </c>
      <c r="C35" s="78" t="s">
        <v>32</v>
      </c>
      <c r="D35" s="2" t="s">
        <v>38</v>
      </c>
    </row>
    <row r="36" spans="1:4" x14ac:dyDescent="0.25">
      <c r="A36" s="78" t="s">
        <v>34</v>
      </c>
      <c r="C36" s="78" t="s">
        <v>32</v>
      </c>
      <c r="D36" s="2" t="s">
        <v>35</v>
      </c>
    </row>
    <row r="37" spans="1:4" x14ac:dyDescent="0.25">
      <c r="A37" s="78" t="s">
        <v>36</v>
      </c>
      <c r="C37" s="78" t="s">
        <v>32</v>
      </c>
      <c r="D37" s="2" t="s">
        <v>32</v>
      </c>
    </row>
    <row r="38" spans="1:4" x14ac:dyDescent="0.25">
      <c r="A38" s="78" t="s">
        <v>37</v>
      </c>
    </row>
    <row r="40" spans="1:4" x14ac:dyDescent="0.25">
      <c r="A40" s="132" t="s">
        <v>39</v>
      </c>
      <c r="B40" s="132"/>
      <c r="C40" s="132"/>
      <c r="D40" s="132"/>
    </row>
    <row r="41" spans="1:4" ht="409.6" customHeight="1" x14ac:dyDescent="0.25">
      <c r="A41" s="127" t="s">
        <v>40</v>
      </c>
      <c r="B41" s="128"/>
      <c r="C41" s="128"/>
      <c r="D41" s="128"/>
    </row>
    <row r="52" spans="1:2" hidden="1" x14ac:dyDescent="0.25">
      <c r="A52" s="2" t="s">
        <v>41</v>
      </c>
      <c r="B52" s="2" t="b">
        <v>1</v>
      </c>
    </row>
    <row r="53" spans="1:2" hidden="1" x14ac:dyDescent="0.25">
      <c r="A53" s="2" t="s">
        <v>42</v>
      </c>
      <c r="B53" s="2" t="b">
        <v>0</v>
      </c>
    </row>
    <row r="54" spans="1:2" hidden="1" x14ac:dyDescent="0.25">
      <c r="A54" s="2">
        <f>IF(ISBLANK(B21),B21,VLOOKUP(B21,A52:B53,2,FALSE()))</f>
        <v>0</v>
      </c>
    </row>
  </sheetData>
  <mergeCells count="6">
    <mergeCell ref="A41:D41"/>
    <mergeCell ref="A3:D3"/>
    <mergeCell ref="A4:D4"/>
    <mergeCell ref="A7:D7"/>
    <mergeCell ref="A27:D27"/>
    <mergeCell ref="A40:D40"/>
  </mergeCells>
  <dataValidations count="1">
    <dataValidation type="list" showInputMessage="1" showErrorMessage="1" sqref="B21" xr:uid="{EFE2777A-4512-4277-BB5F-78D9C5797B82}">
      <formula1>$A$52:$A$53</formula1>
    </dataValidation>
  </dataValidations>
  <printOptions horizontalCentered="1"/>
  <pageMargins left="0.7" right="0.7" top="0.75" bottom="0.75" header="0.3" footer="0.3"/>
  <pageSetup paperSize="9" orientation="portrait"/>
  <headerFooter>
    <oddHeader>&amp;RMänz Jannis</oddHeader>
    <oddFooter>&amp;CKopfdaten&amp;L&amp;D&amp;RSeite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1C3CE-064F-4745-B0BC-A11DF6234FCC}">
  <sheetPr>
    <outlinePr summaryBelow="0" showOutlineSymbols="0"/>
    <pageSetUpPr autoPageBreaks="0"/>
  </sheetPr>
  <dimension ref="A2:Y181"/>
  <sheetViews>
    <sheetView workbookViewId="0">
      <pane xSplit="2" ySplit="8" topLeftCell="E11" activePane="bottomRight" state="frozen"/>
      <selection pane="topRight"/>
      <selection pane="bottomLeft"/>
      <selection pane="bottomRight" activeCell="G17" sqref="G17"/>
    </sheetView>
  </sheetViews>
  <sheetFormatPr baseColWidth="10" defaultColWidth="9.140625" defaultRowHeight="15" outlineLevelRow="3" x14ac:dyDescent="0.25"/>
  <cols>
    <col min="1" max="1" width="10" style="2" customWidth="1"/>
    <col min="2" max="2" width="20" style="2" customWidth="1"/>
    <col min="3" max="4" width="20" style="2" hidden="1" customWidth="1"/>
    <col min="5" max="5" width="20" style="2" customWidth="1"/>
    <col min="6" max="6" width="6" style="2" customWidth="1"/>
    <col min="7" max="7" width="20" style="2" customWidth="1"/>
    <col min="8" max="8" width="6" style="2" customWidth="1"/>
    <col min="9" max="9" width="20" style="2" customWidth="1"/>
    <col min="10" max="10" width="6" style="2" customWidth="1"/>
    <col min="11" max="11" width="20" style="2" customWidth="1"/>
    <col min="12" max="12" width="6" style="2" customWidth="1"/>
    <col min="13" max="13" width="20" style="2" customWidth="1"/>
    <col min="14" max="14" width="6" style="2" customWidth="1"/>
    <col min="15" max="15" width="20" style="2" customWidth="1"/>
    <col min="16" max="16" width="6" style="2" customWidth="1"/>
    <col min="17" max="17" width="20" style="2" customWidth="1"/>
    <col min="18" max="18" width="6" style="2" customWidth="1"/>
    <col min="19" max="19" width="20" style="2" customWidth="1"/>
    <col min="20" max="20" width="6" style="2" customWidth="1"/>
    <col min="21" max="21" width="20" style="2" customWidth="1"/>
    <col min="22" max="22" width="6" style="2" customWidth="1"/>
    <col min="23" max="23" width="20" style="2" customWidth="1"/>
    <col min="24" max="24" width="6" style="2" customWidth="1"/>
    <col min="25" max="26" width="20" style="2" customWidth="1"/>
    <col min="27" max="16384" width="9.140625" style="2"/>
  </cols>
  <sheetData>
    <row r="2" spans="1:25" x14ac:dyDescent="0.25">
      <c r="A2" s="77" t="s">
        <v>43</v>
      </c>
      <c r="B2" s="77"/>
      <c r="C2" s="77"/>
      <c r="D2" s="77"/>
      <c r="E2" s="77"/>
      <c r="F2" s="77"/>
      <c r="G2" s="77"/>
      <c r="H2" s="77"/>
      <c r="I2" s="77"/>
      <c r="J2" s="77"/>
      <c r="K2" s="77"/>
      <c r="L2" s="77"/>
      <c r="M2" s="77"/>
      <c r="N2" s="77"/>
      <c r="O2" s="77"/>
      <c r="P2" s="77"/>
      <c r="Q2" s="77"/>
      <c r="R2" s="77"/>
      <c r="S2" s="77"/>
      <c r="T2" s="77"/>
      <c r="U2" s="77"/>
      <c r="V2" s="77"/>
      <c r="W2" s="77"/>
      <c r="X2" s="77"/>
    </row>
    <row r="3" spans="1:25" ht="25.5" customHeight="1" x14ac:dyDescent="0.25">
      <c r="A3" s="134" t="s">
        <v>44</v>
      </c>
      <c r="B3" s="134" t="s">
        <v>45</v>
      </c>
      <c r="E3" s="133" t="s">
        <v>46</v>
      </c>
      <c r="F3" s="128"/>
      <c r="G3" s="133" t="s">
        <v>47</v>
      </c>
      <c r="H3" s="128"/>
      <c r="I3" s="133" t="s">
        <v>48</v>
      </c>
      <c r="J3" s="128"/>
      <c r="K3" s="133" t="s">
        <v>49</v>
      </c>
      <c r="L3" s="128"/>
      <c r="M3" s="133" t="s">
        <v>50</v>
      </c>
      <c r="N3" s="128"/>
      <c r="O3" s="133" t="s">
        <v>51</v>
      </c>
      <c r="P3" s="128"/>
      <c r="Q3" s="133" t="s">
        <v>52</v>
      </c>
      <c r="R3" s="128"/>
      <c r="S3" s="133" t="s">
        <v>53</v>
      </c>
      <c r="T3" s="128"/>
      <c r="U3" s="133" t="s">
        <v>54</v>
      </c>
      <c r="V3" s="128"/>
      <c r="W3" s="133" t="s">
        <v>55</v>
      </c>
      <c r="X3" s="128"/>
      <c r="Y3" s="67"/>
    </row>
    <row r="4" spans="1:25" x14ac:dyDescent="0.25">
      <c r="A4" s="128"/>
      <c r="B4" s="128"/>
      <c r="E4" s="133"/>
      <c r="F4" s="128"/>
      <c r="G4" s="133"/>
      <c r="H4" s="128"/>
      <c r="I4" s="133"/>
      <c r="J4" s="128"/>
      <c r="K4" s="133"/>
      <c r="L4" s="128"/>
      <c r="M4" s="133"/>
      <c r="N4" s="128"/>
      <c r="O4" s="133"/>
      <c r="P4" s="128"/>
      <c r="Q4" s="133"/>
      <c r="R4" s="128"/>
      <c r="S4" s="133"/>
      <c r="T4" s="128"/>
      <c r="U4" s="133"/>
      <c r="V4" s="128"/>
      <c r="W4" s="133"/>
      <c r="X4" s="128"/>
      <c r="Y4" s="67"/>
    </row>
    <row r="5" spans="1:25" x14ac:dyDescent="0.25">
      <c r="A5" s="128"/>
      <c r="B5" s="128"/>
      <c r="E5" s="133"/>
      <c r="F5" s="128"/>
      <c r="G5" s="133"/>
      <c r="H5" s="128"/>
      <c r="I5" s="133"/>
      <c r="J5" s="128"/>
      <c r="K5" s="133"/>
      <c r="L5" s="128"/>
      <c r="M5" s="133"/>
      <c r="N5" s="128"/>
      <c r="O5" s="133"/>
      <c r="P5" s="128"/>
      <c r="Q5" s="133"/>
      <c r="R5" s="128"/>
      <c r="S5" s="133"/>
      <c r="T5" s="128"/>
      <c r="U5" s="133"/>
      <c r="V5" s="128"/>
      <c r="W5" s="133"/>
      <c r="X5" s="128"/>
      <c r="Y5" s="67"/>
    </row>
    <row r="6" spans="1:25" x14ac:dyDescent="0.25">
      <c r="A6" s="128"/>
      <c r="B6" s="128"/>
      <c r="E6" s="136"/>
      <c r="F6" s="128"/>
      <c r="G6" s="136"/>
      <c r="H6" s="128"/>
      <c r="I6" s="136"/>
      <c r="J6" s="128"/>
      <c r="K6" s="136"/>
      <c r="L6" s="128"/>
      <c r="M6" s="136"/>
      <c r="N6" s="128"/>
      <c r="O6" s="136"/>
      <c r="P6" s="128"/>
      <c r="Q6" s="136"/>
      <c r="R6" s="128"/>
      <c r="S6" s="136"/>
      <c r="T6" s="128"/>
      <c r="U6" s="136"/>
      <c r="V6" s="128"/>
      <c r="W6" s="136"/>
      <c r="X6" s="128"/>
      <c r="Y6" s="67"/>
    </row>
    <row r="7" spans="1:25" x14ac:dyDescent="0.25">
      <c r="A7" s="128"/>
      <c r="B7" s="128"/>
      <c r="E7" s="133" t="s">
        <v>56</v>
      </c>
      <c r="F7" s="128"/>
      <c r="G7" s="133" t="s">
        <v>56</v>
      </c>
      <c r="H7" s="128"/>
      <c r="I7" s="133" t="s">
        <v>56</v>
      </c>
      <c r="J7" s="128"/>
      <c r="K7" s="133" t="s">
        <v>56</v>
      </c>
      <c r="L7" s="128"/>
      <c r="M7" s="133" t="s">
        <v>56</v>
      </c>
      <c r="N7" s="128"/>
      <c r="O7" s="133" t="s">
        <v>56</v>
      </c>
      <c r="P7" s="128"/>
      <c r="Q7" s="133" t="s">
        <v>56</v>
      </c>
      <c r="R7" s="128"/>
      <c r="S7" s="133" t="s">
        <v>56</v>
      </c>
      <c r="T7" s="128"/>
      <c r="U7" s="133" t="s">
        <v>56</v>
      </c>
      <c r="V7" s="128"/>
      <c r="W7" s="133" t="s">
        <v>56</v>
      </c>
      <c r="X7" s="128"/>
      <c r="Y7" s="67"/>
    </row>
    <row r="8" spans="1:25" x14ac:dyDescent="0.25">
      <c r="A8" s="135"/>
      <c r="B8" s="135"/>
      <c r="E8" s="68" t="s">
        <v>57</v>
      </c>
      <c r="F8" s="69" t="s">
        <v>58</v>
      </c>
      <c r="G8" s="68" t="s">
        <v>57</v>
      </c>
      <c r="H8" s="69" t="s">
        <v>58</v>
      </c>
      <c r="I8" s="68" t="s">
        <v>57</v>
      </c>
      <c r="J8" s="69" t="s">
        <v>58</v>
      </c>
      <c r="K8" s="68" t="s">
        <v>57</v>
      </c>
      <c r="L8" s="69" t="s">
        <v>58</v>
      </c>
      <c r="M8" s="68" t="s">
        <v>57</v>
      </c>
      <c r="N8" s="69" t="s">
        <v>58</v>
      </c>
      <c r="O8" s="68" t="s">
        <v>57</v>
      </c>
      <c r="P8" s="69" t="s">
        <v>58</v>
      </c>
      <c r="Q8" s="68" t="s">
        <v>57</v>
      </c>
      <c r="R8" s="69" t="s">
        <v>58</v>
      </c>
      <c r="S8" s="68" t="s">
        <v>57</v>
      </c>
      <c r="T8" s="69" t="s">
        <v>58</v>
      </c>
      <c r="U8" s="68" t="s">
        <v>57</v>
      </c>
      <c r="V8" s="69" t="s">
        <v>58</v>
      </c>
      <c r="W8" s="68" t="s">
        <v>57</v>
      </c>
      <c r="X8" s="69" t="s">
        <v>58</v>
      </c>
      <c r="Y8" s="67"/>
    </row>
    <row r="9" spans="1:25" hidden="1" x14ac:dyDescent="0.25">
      <c r="A9" s="2" t="s">
        <v>59</v>
      </c>
      <c r="E9" s="2" t="s">
        <v>60</v>
      </c>
      <c r="G9" s="2" t="s">
        <v>61</v>
      </c>
      <c r="I9" s="2" t="s">
        <v>62</v>
      </c>
      <c r="K9" s="2" t="s">
        <v>63</v>
      </c>
      <c r="M9" s="2" t="s">
        <v>64</v>
      </c>
      <c r="O9" s="2" t="s">
        <v>65</v>
      </c>
      <c r="Q9" s="2" t="s">
        <v>66</v>
      </c>
      <c r="S9" s="2" t="s">
        <v>67</v>
      </c>
      <c r="U9" s="2" t="s">
        <v>68</v>
      </c>
      <c r="W9" s="2" t="s">
        <v>69</v>
      </c>
    </row>
    <row r="10" spans="1:25" hidden="1" x14ac:dyDescent="0.25">
      <c r="A10" s="2" t="s">
        <v>70</v>
      </c>
      <c r="B10" s="2" t="s">
        <v>71</v>
      </c>
      <c r="C10" s="2" t="s">
        <v>72</v>
      </c>
      <c r="D10" s="2" t="s">
        <v>73</v>
      </c>
      <c r="E10" s="2" t="s">
        <v>74</v>
      </c>
      <c r="F10" s="2" t="s">
        <v>75</v>
      </c>
      <c r="G10" s="2" t="s">
        <v>74</v>
      </c>
      <c r="H10" s="2" t="s">
        <v>75</v>
      </c>
      <c r="I10" s="2" t="s">
        <v>74</v>
      </c>
      <c r="J10" s="2" t="s">
        <v>75</v>
      </c>
      <c r="K10" s="2" t="s">
        <v>74</v>
      </c>
      <c r="L10" s="2" t="s">
        <v>75</v>
      </c>
      <c r="M10" s="2" t="s">
        <v>74</v>
      </c>
      <c r="N10" s="2" t="s">
        <v>75</v>
      </c>
      <c r="O10" s="2" t="s">
        <v>74</v>
      </c>
      <c r="P10" s="2" t="s">
        <v>75</v>
      </c>
      <c r="Q10" s="2" t="s">
        <v>74</v>
      </c>
      <c r="R10" s="2" t="s">
        <v>75</v>
      </c>
      <c r="S10" s="2" t="s">
        <v>74</v>
      </c>
      <c r="T10" s="2" t="s">
        <v>75</v>
      </c>
      <c r="U10" s="2" t="s">
        <v>74</v>
      </c>
      <c r="V10" s="2" t="s">
        <v>75</v>
      </c>
      <c r="W10" s="2" t="s">
        <v>74</v>
      </c>
      <c r="X10" s="2" t="s">
        <v>75</v>
      </c>
    </row>
    <row r="11" spans="1:25" x14ac:dyDescent="0.25">
      <c r="A11" s="70"/>
      <c r="B11" s="71" t="s">
        <v>76</v>
      </c>
      <c r="C11" s="2" t="s">
        <v>77</v>
      </c>
      <c r="E11" s="71"/>
      <c r="F11" s="71"/>
      <c r="G11" s="70"/>
      <c r="H11" s="71"/>
      <c r="I11" s="70"/>
      <c r="J11" s="71"/>
      <c r="K11" s="70"/>
      <c r="L11" s="71"/>
      <c r="M11" s="70"/>
      <c r="N11" s="71"/>
      <c r="O11" s="70"/>
      <c r="P11" s="71"/>
      <c r="Q11" s="70"/>
      <c r="R11" s="71"/>
      <c r="S11" s="70"/>
      <c r="T11" s="71"/>
      <c r="U11" s="70"/>
      <c r="V11" s="71"/>
      <c r="W11" s="70"/>
      <c r="X11" s="71"/>
    </row>
    <row r="12" spans="1:25" ht="30" outlineLevel="1" x14ac:dyDescent="0.25">
      <c r="A12" s="70" t="s">
        <v>78</v>
      </c>
      <c r="B12" s="71" t="s">
        <v>79</v>
      </c>
      <c r="C12" s="2" t="s">
        <v>77</v>
      </c>
      <c r="D12" s="2" t="s">
        <v>80</v>
      </c>
      <c r="E12" s="72"/>
      <c r="F12" s="71"/>
      <c r="G12" s="73"/>
      <c r="H12" s="71"/>
      <c r="I12" s="73"/>
      <c r="J12" s="71"/>
      <c r="K12" s="73"/>
      <c r="L12" s="71"/>
      <c r="M12" s="73"/>
      <c r="N12" s="71"/>
      <c r="O12" s="73"/>
      <c r="P12" s="71"/>
      <c r="Q12" s="73"/>
      <c r="R12" s="71"/>
      <c r="S12" s="73"/>
      <c r="T12" s="71"/>
      <c r="U12" s="73"/>
      <c r="V12" s="71"/>
      <c r="W12" s="73"/>
      <c r="X12" s="71"/>
    </row>
    <row r="13" spans="1:25" outlineLevel="2" x14ac:dyDescent="0.25">
      <c r="A13" s="70" t="s">
        <v>81</v>
      </c>
      <c r="B13" s="71" t="s">
        <v>82</v>
      </c>
      <c r="C13" s="2" t="s">
        <v>77</v>
      </c>
      <c r="D13" s="2" t="s">
        <v>83</v>
      </c>
      <c r="E13" s="72"/>
      <c r="F13" s="71"/>
      <c r="G13" s="73"/>
      <c r="H13" s="71"/>
      <c r="I13" s="73"/>
      <c r="J13" s="71"/>
      <c r="K13" s="73"/>
      <c r="L13" s="71"/>
      <c r="M13" s="73"/>
      <c r="N13" s="71"/>
      <c r="O13" s="73"/>
      <c r="P13" s="71"/>
      <c r="Q13" s="73"/>
      <c r="R13" s="71"/>
      <c r="S13" s="73"/>
      <c r="T13" s="71"/>
      <c r="U13" s="73"/>
      <c r="V13" s="71"/>
      <c r="W13" s="73"/>
      <c r="X13" s="71"/>
    </row>
    <row r="14" spans="1:25" outlineLevel="2" x14ac:dyDescent="0.25">
      <c r="A14" s="70" t="s">
        <v>84</v>
      </c>
      <c r="B14" s="71" t="s">
        <v>85</v>
      </c>
      <c r="C14" s="2" t="s">
        <v>77</v>
      </c>
      <c r="D14" s="2" t="s">
        <v>86</v>
      </c>
      <c r="E14" s="72"/>
      <c r="F14" s="71"/>
      <c r="G14" s="73"/>
      <c r="H14" s="71"/>
      <c r="I14" s="73"/>
      <c r="J14" s="71"/>
      <c r="K14" s="73"/>
      <c r="L14" s="71"/>
      <c r="M14" s="73"/>
      <c r="N14" s="71"/>
      <c r="O14" s="73"/>
      <c r="P14" s="71"/>
      <c r="Q14" s="73"/>
      <c r="R14" s="71"/>
      <c r="S14" s="73"/>
      <c r="T14" s="71"/>
      <c r="U14" s="73"/>
      <c r="V14" s="71"/>
      <c r="W14" s="73"/>
      <c r="X14" s="71"/>
    </row>
    <row r="15" spans="1:25" outlineLevel="2" x14ac:dyDescent="0.25">
      <c r="A15" s="70" t="s">
        <v>87</v>
      </c>
      <c r="B15" s="71" t="s">
        <v>88</v>
      </c>
      <c r="C15" s="2" t="s">
        <v>77</v>
      </c>
      <c r="D15" s="2" t="s">
        <v>89</v>
      </c>
      <c r="E15" s="72"/>
      <c r="F15" s="71"/>
      <c r="G15" s="73"/>
      <c r="H15" s="71"/>
      <c r="I15" s="73"/>
      <c r="J15" s="71"/>
      <c r="K15" s="73"/>
      <c r="L15" s="71"/>
      <c r="M15" s="73"/>
      <c r="N15" s="71"/>
      <c r="O15" s="73"/>
      <c r="P15" s="71"/>
      <c r="Q15" s="73"/>
      <c r="R15" s="71"/>
      <c r="S15" s="73"/>
      <c r="T15" s="71"/>
      <c r="U15" s="73"/>
      <c r="V15" s="71"/>
      <c r="W15" s="73"/>
      <c r="X15" s="71"/>
    </row>
    <row r="16" spans="1:25" ht="45" outlineLevel="1" x14ac:dyDescent="0.25">
      <c r="A16" s="70" t="s">
        <v>90</v>
      </c>
      <c r="B16" s="71" t="s">
        <v>91</v>
      </c>
      <c r="C16" s="2" t="s">
        <v>77</v>
      </c>
      <c r="D16" s="2" t="s">
        <v>92</v>
      </c>
      <c r="E16" s="72"/>
      <c r="F16" s="71"/>
      <c r="G16" s="73"/>
      <c r="H16" s="71"/>
      <c r="I16" s="73"/>
      <c r="J16" s="71"/>
      <c r="K16" s="73"/>
      <c r="L16" s="71"/>
      <c r="M16" s="73"/>
      <c r="N16" s="71"/>
      <c r="O16" s="73"/>
      <c r="P16" s="71"/>
      <c r="Q16" s="73"/>
      <c r="R16" s="71"/>
      <c r="S16" s="73"/>
      <c r="T16" s="71"/>
      <c r="U16" s="73"/>
      <c r="V16" s="71"/>
      <c r="W16" s="73"/>
      <c r="X16" s="71"/>
    </row>
    <row r="17" spans="1:24" ht="30" outlineLevel="2" x14ac:dyDescent="0.25">
      <c r="A17" s="70" t="s">
        <v>93</v>
      </c>
      <c r="B17" s="71" t="s">
        <v>94</v>
      </c>
      <c r="C17" s="2" t="s">
        <v>77</v>
      </c>
      <c r="D17" s="2" t="s">
        <v>95</v>
      </c>
      <c r="E17" s="72"/>
      <c r="F17" s="71"/>
      <c r="G17" s="73"/>
      <c r="H17" s="71"/>
      <c r="I17" s="73"/>
      <c r="J17" s="71"/>
      <c r="K17" s="73"/>
      <c r="L17" s="71"/>
      <c r="M17" s="73"/>
      <c r="N17" s="71"/>
      <c r="O17" s="73"/>
      <c r="P17" s="71"/>
      <c r="Q17" s="73"/>
      <c r="R17" s="71"/>
      <c r="S17" s="73"/>
      <c r="T17" s="71"/>
      <c r="U17" s="73"/>
      <c r="V17" s="71"/>
      <c r="W17" s="73"/>
      <c r="X17" s="71"/>
    </row>
    <row r="18" spans="1:24" ht="30" outlineLevel="2" x14ac:dyDescent="0.25">
      <c r="A18" s="70" t="s">
        <v>96</v>
      </c>
      <c r="B18" s="71" t="s">
        <v>97</v>
      </c>
      <c r="C18" s="2" t="s">
        <v>77</v>
      </c>
      <c r="D18" s="2" t="s">
        <v>98</v>
      </c>
      <c r="E18" s="72"/>
      <c r="F18" s="71"/>
      <c r="G18" s="73"/>
      <c r="H18" s="71"/>
      <c r="I18" s="73"/>
      <c r="J18" s="71"/>
      <c r="K18" s="73"/>
      <c r="L18" s="71"/>
      <c r="M18" s="73"/>
      <c r="N18" s="71"/>
      <c r="O18" s="73"/>
      <c r="P18" s="71"/>
      <c r="Q18" s="73"/>
      <c r="R18" s="71"/>
      <c r="S18" s="73"/>
      <c r="T18" s="71"/>
      <c r="U18" s="73"/>
      <c r="V18" s="71"/>
      <c r="W18" s="73"/>
      <c r="X18" s="71"/>
    </row>
    <row r="19" spans="1:24" ht="30" outlineLevel="2" x14ac:dyDescent="0.25">
      <c r="A19" s="70" t="s">
        <v>99</v>
      </c>
      <c r="B19" s="71" t="s">
        <v>100</v>
      </c>
      <c r="C19" s="2" t="s">
        <v>77</v>
      </c>
      <c r="D19" s="2" t="s">
        <v>101</v>
      </c>
      <c r="E19" s="72"/>
      <c r="F19" s="71"/>
      <c r="G19" s="73"/>
      <c r="H19" s="71"/>
      <c r="I19" s="73"/>
      <c r="J19" s="71"/>
      <c r="K19" s="73"/>
      <c r="L19" s="71"/>
      <c r="M19" s="73"/>
      <c r="N19" s="71"/>
      <c r="O19" s="73"/>
      <c r="P19" s="71"/>
      <c r="Q19" s="73"/>
      <c r="R19" s="71"/>
      <c r="S19" s="73"/>
      <c r="T19" s="71"/>
      <c r="U19" s="73"/>
      <c r="V19" s="71"/>
      <c r="W19" s="73"/>
      <c r="X19" s="71"/>
    </row>
    <row r="20" spans="1:24" outlineLevel="2" x14ac:dyDescent="0.25">
      <c r="A20" s="70" t="s">
        <v>102</v>
      </c>
      <c r="B20" s="71" t="s">
        <v>103</v>
      </c>
      <c r="C20" s="2" t="s">
        <v>77</v>
      </c>
      <c r="D20" s="2" t="s">
        <v>104</v>
      </c>
      <c r="E20" s="72"/>
      <c r="F20" s="71"/>
      <c r="G20" s="73"/>
      <c r="H20" s="71"/>
      <c r="I20" s="73"/>
      <c r="J20" s="71"/>
      <c r="K20" s="73"/>
      <c r="L20" s="71"/>
      <c r="M20" s="73"/>
      <c r="N20" s="71"/>
      <c r="O20" s="73"/>
      <c r="P20" s="71"/>
      <c r="Q20" s="73"/>
      <c r="R20" s="71"/>
      <c r="S20" s="73"/>
      <c r="T20" s="71"/>
      <c r="U20" s="73"/>
      <c r="V20" s="71"/>
      <c r="W20" s="73"/>
      <c r="X20" s="71"/>
    </row>
    <row r="21" spans="1:24" outlineLevel="2" x14ac:dyDescent="0.25">
      <c r="A21" s="70" t="s">
        <v>105</v>
      </c>
      <c r="B21" s="71" t="s">
        <v>106</v>
      </c>
      <c r="C21" s="2" t="s">
        <v>77</v>
      </c>
      <c r="D21" s="2" t="s">
        <v>107</v>
      </c>
      <c r="E21" s="72"/>
      <c r="F21" s="71"/>
      <c r="G21" s="73"/>
      <c r="H21" s="71"/>
      <c r="I21" s="73"/>
      <c r="J21" s="71"/>
      <c r="K21" s="73"/>
      <c r="L21" s="71"/>
      <c r="M21" s="73"/>
      <c r="N21" s="71"/>
      <c r="O21" s="73"/>
      <c r="P21" s="71"/>
      <c r="Q21" s="73"/>
      <c r="R21" s="71"/>
      <c r="S21" s="73"/>
      <c r="T21" s="71"/>
      <c r="U21" s="73"/>
      <c r="V21" s="71"/>
      <c r="W21" s="73"/>
      <c r="X21" s="71"/>
    </row>
    <row r="22" spans="1:24" ht="60" outlineLevel="1" x14ac:dyDescent="0.25">
      <c r="A22" s="70" t="s">
        <v>108</v>
      </c>
      <c r="B22" s="71" t="s">
        <v>109</v>
      </c>
      <c r="C22" s="2" t="s">
        <v>77</v>
      </c>
      <c r="D22" s="2" t="s">
        <v>110</v>
      </c>
      <c r="E22" s="72"/>
      <c r="F22" s="71"/>
      <c r="G22" s="73"/>
      <c r="H22" s="71"/>
      <c r="I22" s="73"/>
      <c r="J22" s="71"/>
      <c r="K22" s="73"/>
      <c r="L22" s="71"/>
      <c r="M22" s="73"/>
      <c r="N22" s="71"/>
      <c r="O22" s="73"/>
      <c r="P22" s="71"/>
      <c r="Q22" s="73"/>
      <c r="R22" s="71"/>
      <c r="S22" s="73"/>
      <c r="T22" s="71"/>
      <c r="U22" s="73"/>
      <c r="V22" s="71"/>
      <c r="W22" s="73"/>
      <c r="X22" s="71"/>
    </row>
    <row r="23" spans="1:24" ht="45" outlineLevel="2" x14ac:dyDescent="0.25">
      <c r="A23" s="70" t="s">
        <v>111</v>
      </c>
      <c r="B23" s="71" t="s">
        <v>112</v>
      </c>
      <c r="C23" s="2" t="s">
        <v>77</v>
      </c>
      <c r="D23" s="2" t="s">
        <v>113</v>
      </c>
      <c r="E23" s="72"/>
      <c r="F23" s="71"/>
      <c r="G23" s="73"/>
      <c r="H23" s="71"/>
      <c r="I23" s="73"/>
      <c r="J23" s="71"/>
      <c r="K23" s="73"/>
      <c r="L23" s="71"/>
      <c r="M23" s="73"/>
      <c r="N23" s="71"/>
      <c r="O23" s="73"/>
      <c r="P23" s="71"/>
      <c r="Q23" s="73"/>
      <c r="R23" s="71"/>
      <c r="S23" s="73"/>
      <c r="T23" s="71"/>
      <c r="U23" s="73"/>
      <c r="V23" s="71"/>
      <c r="W23" s="73"/>
      <c r="X23" s="71"/>
    </row>
    <row r="24" spans="1:24" outlineLevel="2" x14ac:dyDescent="0.25">
      <c r="A24" s="70" t="s">
        <v>114</v>
      </c>
      <c r="B24" s="71" t="s">
        <v>115</v>
      </c>
      <c r="C24" s="2" t="s">
        <v>77</v>
      </c>
      <c r="D24" s="2" t="s">
        <v>116</v>
      </c>
      <c r="E24" s="72"/>
      <c r="F24" s="71"/>
      <c r="G24" s="73"/>
      <c r="H24" s="71"/>
      <c r="I24" s="73"/>
      <c r="J24" s="71"/>
      <c r="K24" s="73"/>
      <c r="L24" s="71"/>
      <c r="M24" s="73"/>
      <c r="N24" s="71"/>
      <c r="O24" s="73"/>
      <c r="P24" s="71"/>
      <c r="Q24" s="73"/>
      <c r="R24" s="71"/>
      <c r="S24" s="73"/>
      <c r="T24" s="71"/>
      <c r="U24" s="73"/>
      <c r="V24" s="71"/>
      <c r="W24" s="73"/>
      <c r="X24" s="71"/>
    </row>
    <row r="25" spans="1:24" ht="105" outlineLevel="2" x14ac:dyDescent="0.25">
      <c r="A25" s="70" t="s">
        <v>117</v>
      </c>
      <c r="B25" s="71" t="s">
        <v>118</v>
      </c>
      <c r="C25" s="2" t="s">
        <v>77</v>
      </c>
      <c r="D25" s="2" t="s">
        <v>119</v>
      </c>
      <c r="E25" s="72"/>
      <c r="F25" s="71"/>
      <c r="G25" s="73"/>
      <c r="H25" s="71"/>
      <c r="I25" s="73"/>
      <c r="J25" s="71"/>
      <c r="K25" s="73"/>
      <c r="L25" s="71"/>
      <c r="M25" s="73"/>
      <c r="N25" s="71"/>
      <c r="O25" s="73"/>
      <c r="P25" s="71"/>
      <c r="Q25" s="73"/>
      <c r="R25" s="71"/>
      <c r="S25" s="73"/>
      <c r="T25" s="71"/>
      <c r="U25" s="73"/>
      <c r="V25" s="71"/>
      <c r="W25" s="73"/>
      <c r="X25" s="71"/>
    </row>
    <row r="26" spans="1:24" ht="45" outlineLevel="2" x14ac:dyDescent="0.25">
      <c r="A26" s="70" t="s">
        <v>120</v>
      </c>
      <c r="B26" s="71" t="s">
        <v>121</v>
      </c>
      <c r="C26" s="2" t="s">
        <v>77</v>
      </c>
      <c r="D26" s="2" t="s">
        <v>122</v>
      </c>
      <c r="E26" s="72"/>
      <c r="F26" s="71"/>
      <c r="G26" s="73"/>
      <c r="H26" s="71"/>
      <c r="I26" s="73"/>
      <c r="J26" s="71"/>
      <c r="K26" s="73"/>
      <c r="L26" s="71"/>
      <c r="M26" s="73"/>
      <c r="N26" s="71"/>
      <c r="O26" s="73"/>
      <c r="P26" s="71"/>
      <c r="Q26" s="73"/>
      <c r="R26" s="71"/>
      <c r="S26" s="73"/>
      <c r="T26" s="71"/>
      <c r="U26" s="73"/>
      <c r="V26" s="71"/>
      <c r="W26" s="73"/>
      <c r="X26" s="71"/>
    </row>
    <row r="27" spans="1:24" ht="45" x14ac:dyDescent="0.25">
      <c r="A27" s="70"/>
      <c r="B27" s="71" t="s">
        <v>123</v>
      </c>
      <c r="C27" s="2" t="s">
        <v>124</v>
      </c>
      <c r="E27" s="71"/>
      <c r="F27" s="71"/>
      <c r="G27" s="70"/>
      <c r="H27" s="71"/>
      <c r="I27" s="70"/>
      <c r="J27" s="71"/>
      <c r="K27" s="70"/>
      <c r="L27" s="71"/>
      <c r="M27" s="70"/>
      <c r="N27" s="71"/>
      <c r="O27" s="70"/>
      <c r="P27" s="71"/>
      <c r="Q27" s="70"/>
      <c r="R27" s="71"/>
      <c r="S27" s="70"/>
      <c r="T27" s="71"/>
      <c r="U27" s="70"/>
      <c r="V27" s="71"/>
      <c r="W27" s="70"/>
      <c r="X27" s="71"/>
    </row>
    <row r="28" spans="1:24" outlineLevel="1" x14ac:dyDescent="0.25">
      <c r="A28" s="70" t="s">
        <v>78</v>
      </c>
      <c r="B28" s="71" t="s">
        <v>125</v>
      </c>
      <c r="C28" s="2" t="s">
        <v>124</v>
      </c>
      <c r="D28" s="2" t="s">
        <v>126</v>
      </c>
      <c r="E28" s="72"/>
      <c r="F28" s="71"/>
      <c r="G28" s="73"/>
      <c r="H28" s="71"/>
      <c r="I28" s="73"/>
      <c r="J28" s="71"/>
      <c r="K28" s="73"/>
      <c r="L28" s="71"/>
      <c r="M28" s="73"/>
      <c r="N28" s="71"/>
      <c r="O28" s="73"/>
      <c r="P28" s="71"/>
      <c r="Q28" s="73"/>
      <c r="R28" s="71"/>
      <c r="S28" s="73"/>
      <c r="T28" s="71"/>
      <c r="U28" s="73"/>
      <c r="V28" s="71"/>
      <c r="W28" s="73"/>
      <c r="X28" s="71"/>
    </row>
    <row r="29" spans="1:24" outlineLevel="2" x14ac:dyDescent="0.25">
      <c r="A29" s="70" t="s">
        <v>81</v>
      </c>
      <c r="B29" s="71" t="s">
        <v>127</v>
      </c>
      <c r="C29" s="2" t="s">
        <v>124</v>
      </c>
      <c r="D29" s="2" t="s">
        <v>128</v>
      </c>
      <c r="E29" s="74"/>
      <c r="F29" s="71"/>
      <c r="G29" s="75"/>
      <c r="H29" s="71"/>
      <c r="I29" s="75"/>
      <c r="J29" s="71"/>
      <c r="K29" s="75"/>
      <c r="L29" s="71"/>
      <c r="M29" s="75"/>
      <c r="N29" s="71"/>
      <c r="O29" s="75"/>
      <c r="P29" s="71"/>
      <c r="Q29" s="75"/>
      <c r="R29" s="71"/>
      <c r="S29" s="75"/>
      <c r="T29" s="71"/>
      <c r="U29" s="75"/>
      <c r="V29" s="71"/>
      <c r="W29" s="75"/>
      <c r="X29" s="71"/>
    </row>
    <row r="30" spans="1:24" ht="30" outlineLevel="2" x14ac:dyDescent="0.25">
      <c r="A30" s="70" t="s">
        <v>84</v>
      </c>
      <c r="B30" s="71" t="s">
        <v>129</v>
      </c>
      <c r="C30" s="2" t="s">
        <v>124</v>
      </c>
      <c r="D30" s="2" t="s">
        <v>130</v>
      </c>
      <c r="E30" s="74"/>
      <c r="F30" s="71"/>
      <c r="G30" s="75"/>
      <c r="H30" s="71"/>
      <c r="I30" s="75"/>
      <c r="J30" s="71"/>
      <c r="K30" s="75"/>
      <c r="L30" s="71"/>
      <c r="M30" s="75"/>
      <c r="N30" s="71"/>
      <c r="O30" s="75"/>
      <c r="P30" s="71"/>
      <c r="Q30" s="75"/>
      <c r="R30" s="71"/>
      <c r="S30" s="75"/>
      <c r="T30" s="71"/>
      <c r="U30" s="75"/>
      <c r="V30" s="71"/>
      <c r="W30" s="75"/>
      <c r="X30" s="71"/>
    </row>
    <row r="31" spans="1:24" ht="30" outlineLevel="2" x14ac:dyDescent="0.25">
      <c r="A31" s="70" t="s">
        <v>87</v>
      </c>
      <c r="B31" s="71" t="s">
        <v>131</v>
      </c>
      <c r="C31" s="2" t="s">
        <v>124</v>
      </c>
      <c r="D31" s="2" t="s">
        <v>132</v>
      </c>
      <c r="E31" s="74"/>
      <c r="F31" s="71"/>
      <c r="G31" s="75"/>
      <c r="H31" s="71"/>
      <c r="I31" s="75"/>
      <c r="J31" s="71"/>
      <c r="K31" s="75"/>
      <c r="L31" s="71"/>
      <c r="M31" s="75"/>
      <c r="N31" s="71"/>
      <c r="O31" s="75"/>
      <c r="P31" s="71"/>
      <c r="Q31" s="75"/>
      <c r="R31" s="71"/>
      <c r="S31" s="75"/>
      <c r="T31" s="71"/>
      <c r="U31" s="75"/>
      <c r="V31" s="71"/>
      <c r="W31" s="75"/>
      <c r="X31" s="71"/>
    </row>
    <row r="32" spans="1:24" ht="30" outlineLevel="2" x14ac:dyDescent="0.25">
      <c r="A32" s="70" t="s">
        <v>133</v>
      </c>
      <c r="B32" s="71" t="s">
        <v>134</v>
      </c>
      <c r="C32" s="2" t="s">
        <v>124</v>
      </c>
      <c r="D32" s="2" t="s">
        <v>135</v>
      </c>
      <c r="E32" s="74"/>
      <c r="F32" s="71"/>
      <c r="G32" s="75"/>
      <c r="H32" s="71"/>
      <c r="I32" s="75"/>
      <c r="J32" s="71"/>
      <c r="K32" s="75"/>
      <c r="L32" s="71"/>
      <c r="M32" s="75"/>
      <c r="N32" s="71"/>
      <c r="O32" s="75"/>
      <c r="P32" s="71"/>
      <c r="Q32" s="75"/>
      <c r="R32" s="71"/>
      <c r="S32" s="75"/>
      <c r="T32" s="71"/>
      <c r="U32" s="75"/>
      <c r="V32" s="71"/>
      <c r="W32" s="75"/>
      <c r="X32" s="71"/>
    </row>
    <row r="33" spans="1:24" ht="30" outlineLevel="2" x14ac:dyDescent="0.25">
      <c r="A33" s="70" t="s">
        <v>136</v>
      </c>
      <c r="B33" s="71" t="s">
        <v>137</v>
      </c>
      <c r="C33" s="2" t="s">
        <v>124</v>
      </c>
      <c r="D33" s="2" t="s">
        <v>138</v>
      </c>
      <c r="E33" s="72"/>
      <c r="F33" s="71"/>
      <c r="G33" s="73"/>
      <c r="H33" s="71"/>
      <c r="I33" s="73"/>
      <c r="J33" s="71"/>
      <c r="K33" s="73"/>
      <c r="L33" s="71"/>
      <c r="M33" s="73"/>
      <c r="N33" s="71"/>
      <c r="O33" s="73"/>
      <c r="P33" s="71"/>
      <c r="Q33" s="73"/>
      <c r="R33" s="71"/>
      <c r="S33" s="73"/>
      <c r="T33" s="71"/>
      <c r="U33" s="73"/>
      <c r="V33" s="71"/>
      <c r="W33" s="73"/>
      <c r="X33" s="71"/>
    </row>
    <row r="34" spans="1:24" ht="45" outlineLevel="1" x14ac:dyDescent="0.25">
      <c r="A34" s="70" t="s">
        <v>90</v>
      </c>
      <c r="B34" s="71" t="s">
        <v>139</v>
      </c>
      <c r="C34" s="2" t="s">
        <v>124</v>
      </c>
      <c r="D34" s="2" t="s">
        <v>140</v>
      </c>
      <c r="E34" s="72"/>
      <c r="F34" s="71"/>
      <c r="G34" s="73"/>
      <c r="H34" s="71"/>
      <c r="I34" s="73"/>
      <c r="J34" s="71"/>
      <c r="K34" s="73"/>
      <c r="L34" s="71"/>
      <c r="M34" s="73"/>
      <c r="N34" s="71"/>
      <c r="O34" s="73"/>
      <c r="P34" s="71"/>
      <c r="Q34" s="73"/>
      <c r="R34" s="71"/>
      <c r="S34" s="73"/>
      <c r="T34" s="71"/>
      <c r="U34" s="73"/>
      <c r="V34" s="71"/>
      <c r="W34" s="73"/>
      <c r="X34" s="71"/>
    </row>
    <row r="35" spans="1:24" outlineLevel="2" x14ac:dyDescent="0.25">
      <c r="A35" s="70" t="s">
        <v>93</v>
      </c>
      <c r="B35" s="71" t="s">
        <v>127</v>
      </c>
      <c r="C35" s="2" t="s">
        <v>124</v>
      </c>
      <c r="D35" s="2" t="s">
        <v>141</v>
      </c>
      <c r="E35" s="74"/>
      <c r="F35" s="71"/>
      <c r="G35" s="75"/>
      <c r="H35" s="71"/>
      <c r="I35" s="75"/>
      <c r="J35" s="71"/>
      <c r="K35" s="75"/>
      <c r="L35" s="71"/>
      <c r="M35" s="75"/>
      <c r="N35" s="71"/>
      <c r="O35" s="75"/>
      <c r="P35" s="71"/>
      <c r="Q35" s="75"/>
      <c r="R35" s="71"/>
      <c r="S35" s="75"/>
      <c r="T35" s="71"/>
      <c r="U35" s="75"/>
      <c r="V35" s="71"/>
      <c r="W35" s="75"/>
      <c r="X35" s="71"/>
    </row>
    <row r="36" spans="1:24" ht="30" outlineLevel="2" x14ac:dyDescent="0.25">
      <c r="A36" s="70" t="s">
        <v>96</v>
      </c>
      <c r="B36" s="71" t="s">
        <v>142</v>
      </c>
      <c r="C36" s="2" t="s">
        <v>124</v>
      </c>
      <c r="D36" s="2" t="s">
        <v>143</v>
      </c>
      <c r="E36" s="74"/>
      <c r="F36" s="71"/>
      <c r="G36" s="75"/>
      <c r="H36" s="71"/>
      <c r="I36" s="75"/>
      <c r="J36" s="71"/>
      <c r="K36" s="75"/>
      <c r="L36" s="71"/>
      <c r="M36" s="75"/>
      <c r="N36" s="71"/>
      <c r="O36" s="75"/>
      <c r="P36" s="71"/>
      <c r="Q36" s="75"/>
      <c r="R36" s="71"/>
      <c r="S36" s="75"/>
      <c r="T36" s="71"/>
      <c r="U36" s="75"/>
      <c r="V36" s="71"/>
      <c r="W36" s="75"/>
      <c r="X36" s="71"/>
    </row>
    <row r="37" spans="1:24" ht="30" outlineLevel="2" x14ac:dyDescent="0.25">
      <c r="A37" s="70" t="s">
        <v>99</v>
      </c>
      <c r="B37" s="71" t="s">
        <v>144</v>
      </c>
      <c r="C37" s="2" t="s">
        <v>124</v>
      </c>
      <c r="D37" s="2" t="s">
        <v>145</v>
      </c>
      <c r="E37" s="74"/>
      <c r="F37" s="71"/>
      <c r="G37" s="75"/>
      <c r="H37" s="71"/>
      <c r="I37" s="75"/>
      <c r="J37" s="71"/>
      <c r="K37" s="75"/>
      <c r="L37" s="71"/>
      <c r="M37" s="75"/>
      <c r="N37" s="71"/>
      <c r="O37" s="75"/>
      <c r="P37" s="71"/>
      <c r="Q37" s="75"/>
      <c r="R37" s="71"/>
      <c r="S37" s="75"/>
      <c r="T37" s="71"/>
      <c r="U37" s="75"/>
      <c r="V37" s="71"/>
      <c r="W37" s="75"/>
      <c r="X37" s="71"/>
    </row>
    <row r="38" spans="1:24" ht="30" outlineLevel="2" x14ac:dyDescent="0.25">
      <c r="A38" s="70" t="s">
        <v>102</v>
      </c>
      <c r="B38" s="71" t="s">
        <v>146</v>
      </c>
      <c r="C38" s="2" t="s">
        <v>124</v>
      </c>
      <c r="D38" s="2" t="s">
        <v>147</v>
      </c>
      <c r="E38" s="74"/>
      <c r="F38" s="71"/>
      <c r="G38" s="75"/>
      <c r="H38" s="71"/>
      <c r="I38" s="75"/>
      <c r="J38" s="71"/>
      <c r="K38" s="75"/>
      <c r="L38" s="71"/>
      <c r="M38" s="75"/>
      <c r="N38" s="71"/>
      <c r="O38" s="75"/>
      <c r="P38" s="71"/>
      <c r="Q38" s="75"/>
      <c r="R38" s="71"/>
      <c r="S38" s="75"/>
      <c r="T38" s="71"/>
      <c r="U38" s="75"/>
      <c r="V38" s="71"/>
      <c r="W38" s="75"/>
      <c r="X38" s="71"/>
    </row>
    <row r="39" spans="1:24" ht="30" outlineLevel="2" x14ac:dyDescent="0.25">
      <c r="A39" s="70" t="s">
        <v>105</v>
      </c>
      <c r="B39" s="71" t="s">
        <v>148</v>
      </c>
      <c r="C39" s="2" t="s">
        <v>124</v>
      </c>
      <c r="D39" s="2" t="s">
        <v>149</v>
      </c>
      <c r="E39" s="72"/>
      <c r="F39" s="71"/>
      <c r="G39" s="73"/>
      <c r="H39" s="71"/>
      <c r="I39" s="73"/>
      <c r="J39" s="71"/>
      <c r="K39" s="73"/>
      <c r="L39" s="71"/>
      <c r="M39" s="73"/>
      <c r="N39" s="71"/>
      <c r="O39" s="73"/>
      <c r="P39" s="71"/>
      <c r="Q39" s="73"/>
      <c r="R39" s="71"/>
      <c r="S39" s="73"/>
      <c r="T39" s="71"/>
      <c r="U39" s="73"/>
      <c r="V39" s="71"/>
      <c r="W39" s="73"/>
      <c r="X39" s="71"/>
    </row>
    <row r="40" spans="1:24" x14ac:dyDescent="0.25">
      <c r="A40" s="70"/>
      <c r="B40" s="71" t="s">
        <v>150</v>
      </c>
      <c r="C40" s="2" t="s">
        <v>151</v>
      </c>
      <c r="E40" s="71"/>
      <c r="F40" s="71"/>
      <c r="G40" s="70"/>
      <c r="H40" s="71"/>
      <c r="I40" s="70"/>
      <c r="J40" s="71"/>
      <c r="K40" s="70"/>
      <c r="L40" s="71"/>
      <c r="M40" s="70"/>
      <c r="N40" s="71"/>
      <c r="O40" s="70"/>
      <c r="P40" s="71"/>
      <c r="Q40" s="70"/>
      <c r="R40" s="71"/>
      <c r="S40" s="70"/>
      <c r="T40" s="71"/>
      <c r="U40" s="70"/>
      <c r="V40" s="71"/>
      <c r="W40" s="70"/>
      <c r="X40" s="71"/>
    </row>
    <row r="41" spans="1:24" outlineLevel="1" x14ac:dyDescent="0.25">
      <c r="A41" s="70" t="s">
        <v>78</v>
      </c>
      <c r="B41" s="71" t="s">
        <v>152</v>
      </c>
      <c r="C41" s="2" t="s">
        <v>151</v>
      </c>
      <c r="D41" s="2" t="s">
        <v>153</v>
      </c>
      <c r="E41" s="72"/>
      <c r="F41" s="71"/>
      <c r="G41" s="73"/>
      <c r="H41" s="71"/>
      <c r="I41" s="73"/>
      <c r="J41" s="71"/>
      <c r="K41" s="73"/>
      <c r="L41" s="71"/>
      <c r="M41" s="73"/>
      <c r="N41" s="71"/>
      <c r="O41" s="73"/>
      <c r="P41" s="71"/>
      <c r="Q41" s="73"/>
      <c r="R41" s="71"/>
      <c r="S41" s="73"/>
      <c r="T41" s="71"/>
      <c r="U41" s="73"/>
      <c r="V41" s="71"/>
      <c r="W41" s="73"/>
      <c r="X41" s="71"/>
    </row>
    <row r="42" spans="1:24" ht="30" outlineLevel="2" x14ac:dyDescent="0.25">
      <c r="A42" s="70" t="s">
        <v>81</v>
      </c>
      <c r="B42" s="71" t="s">
        <v>154</v>
      </c>
      <c r="C42" s="2" t="s">
        <v>151</v>
      </c>
      <c r="D42" s="2" t="s">
        <v>132</v>
      </c>
      <c r="E42" s="72"/>
      <c r="F42" s="71"/>
      <c r="G42" s="73"/>
      <c r="H42" s="71"/>
      <c r="I42" s="73"/>
      <c r="J42" s="71"/>
      <c r="K42" s="73"/>
      <c r="L42" s="71"/>
      <c r="M42" s="73"/>
      <c r="N42" s="71"/>
      <c r="O42" s="73"/>
      <c r="P42" s="71"/>
      <c r="Q42" s="73"/>
      <c r="R42" s="71"/>
      <c r="S42" s="73"/>
      <c r="T42" s="71"/>
      <c r="U42" s="73"/>
      <c r="V42" s="71"/>
      <c r="W42" s="73"/>
      <c r="X42" s="71"/>
    </row>
    <row r="43" spans="1:24" ht="30" outlineLevel="2" x14ac:dyDescent="0.25">
      <c r="A43" s="70" t="s">
        <v>84</v>
      </c>
      <c r="B43" s="71" t="s">
        <v>155</v>
      </c>
      <c r="C43" s="2" t="s">
        <v>151</v>
      </c>
      <c r="D43" s="2" t="s">
        <v>135</v>
      </c>
      <c r="E43" s="72"/>
      <c r="F43" s="71"/>
      <c r="G43" s="73"/>
      <c r="H43" s="71"/>
      <c r="I43" s="73"/>
      <c r="J43" s="71"/>
      <c r="K43" s="73"/>
      <c r="L43" s="71"/>
      <c r="M43" s="73"/>
      <c r="N43" s="71"/>
      <c r="O43" s="73"/>
      <c r="P43" s="71"/>
      <c r="Q43" s="73"/>
      <c r="R43" s="71"/>
      <c r="S43" s="73"/>
      <c r="T43" s="71"/>
      <c r="U43" s="73"/>
      <c r="V43" s="71"/>
      <c r="W43" s="73"/>
      <c r="X43" s="71"/>
    </row>
    <row r="44" spans="1:24" ht="30" outlineLevel="2" x14ac:dyDescent="0.25">
      <c r="A44" s="70" t="s">
        <v>87</v>
      </c>
      <c r="B44" s="71" t="s">
        <v>156</v>
      </c>
      <c r="C44" s="2" t="s">
        <v>151</v>
      </c>
      <c r="D44" s="2" t="s">
        <v>138</v>
      </c>
      <c r="E44" s="72"/>
      <c r="F44" s="71"/>
      <c r="G44" s="73"/>
      <c r="H44" s="71"/>
      <c r="I44" s="73"/>
      <c r="J44" s="71"/>
      <c r="K44" s="73"/>
      <c r="L44" s="71"/>
      <c r="M44" s="73"/>
      <c r="N44" s="71"/>
      <c r="O44" s="73"/>
      <c r="P44" s="71"/>
      <c r="Q44" s="73"/>
      <c r="R44" s="71"/>
      <c r="S44" s="73"/>
      <c r="T44" s="71"/>
      <c r="U44" s="73"/>
      <c r="V44" s="71"/>
      <c r="W44" s="73"/>
      <c r="X44" s="71"/>
    </row>
    <row r="45" spans="1:24" ht="30" outlineLevel="2" x14ac:dyDescent="0.25">
      <c r="A45" s="70" t="s">
        <v>133</v>
      </c>
      <c r="B45" s="71" t="s">
        <v>157</v>
      </c>
      <c r="C45" s="2" t="s">
        <v>151</v>
      </c>
      <c r="D45" s="2" t="s">
        <v>158</v>
      </c>
      <c r="E45" s="72"/>
      <c r="F45" s="71"/>
      <c r="G45" s="73"/>
      <c r="H45" s="71"/>
      <c r="I45" s="73"/>
      <c r="J45" s="71"/>
      <c r="K45" s="73"/>
      <c r="L45" s="71"/>
      <c r="M45" s="73"/>
      <c r="N45" s="71"/>
      <c r="O45" s="73"/>
      <c r="P45" s="71"/>
      <c r="Q45" s="73"/>
      <c r="R45" s="71"/>
      <c r="S45" s="73"/>
      <c r="T45" s="71"/>
      <c r="U45" s="73"/>
      <c r="V45" s="71"/>
      <c r="W45" s="73"/>
      <c r="X45" s="71"/>
    </row>
    <row r="46" spans="1:24" ht="30" outlineLevel="2" x14ac:dyDescent="0.25">
      <c r="A46" s="70" t="s">
        <v>136</v>
      </c>
      <c r="B46" s="71" t="s">
        <v>159</v>
      </c>
      <c r="C46" s="2" t="s">
        <v>151</v>
      </c>
      <c r="D46" s="2" t="s">
        <v>160</v>
      </c>
      <c r="E46" s="72"/>
      <c r="F46" s="71"/>
      <c r="G46" s="73"/>
      <c r="H46" s="71"/>
      <c r="I46" s="73"/>
      <c r="J46" s="71"/>
      <c r="K46" s="73"/>
      <c r="L46" s="71"/>
      <c r="M46" s="73"/>
      <c r="N46" s="71"/>
      <c r="O46" s="73"/>
      <c r="P46" s="71"/>
      <c r="Q46" s="73"/>
      <c r="R46" s="71"/>
      <c r="S46" s="73"/>
      <c r="T46" s="71"/>
      <c r="U46" s="73"/>
      <c r="V46" s="71"/>
      <c r="W46" s="73"/>
      <c r="X46" s="71"/>
    </row>
    <row r="47" spans="1:24" outlineLevel="3" x14ac:dyDescent="0.25">
      <c r="A47" s="70" t="s">
        <v>161</v>
      </c>
      <c r="B47" s="71" t="s">
        <v>162</v>
      </c>
      <c r="C47" s="2" t="s">
        <v>151</v>
      </c>
      <c r="D47" s="2" t="s">
        <v>141</v>
      </c>
      <c r="E47" s="72"/>
      <c r="F47" s="71"/>
      <c r="G47" s="73"/>
      <c r="H47" s="71"/>
      <c r="I47" s="73"/>
      <c r="J47" s="71"/>
      <c r="K47" s="73"/>
      <c r="L47" s="71"/>
      <c r="M47" s="73"/>
      <c r="N47" s="71"/>
      <c r="O47" s="73"/>
      <c r="P47" s="71"/>
      <c r="Q47" s="73"/>
      <c r="R47" s="71"/>
      <c r="S47" s="73"/>
      <c r="T47" s="71"/>
      <c r="U47" s="73"/>
      <c r="V47" s="71"/>
      <c r="W47" s="73"/>
      <c r="X47" s="71"/>
    </row>
    <row r="48" spans="1:24" outlineLevel="3" x14ac:dyDescent="0.25">
      <c r="A48" s="70" t="s">
        <v>163</v>
      </c>
      <c r="B48" s="71" t="s">
        <v>164</v>
      </c>
      <c r="C48" s="2" t="s">
        <v>151</v>
      </c>
      <c r="D48" s="2" t="s">
        <v>165</v>
      </c>
      <c r="E48" s="72"/>
      <c r="F48" s="71"/>
      <c r="G48" s="73"/>
      <c r="H48" s="71"/>
      <c r="I48" s="73"/>
      <c r="J48" s="71"/>
      <c r="K48" s="73"/>
      <c r="L48" s="71"/>
      <c r="M48" s="73"/>
      <c r="N48" s="71"/>
      <c r="O48" s="73"/>
      <c r="P48" s="71"/>
      <c r="Q48" s="73"/>
      <c r="R48" s="71"/>
      <c r="S48" s="73"/>
      <c r="T48" s="71"/>
      <c r="U48" s="73"/>
      <c r="V48" s="71"/>
      <c r="W48" s="73"/>
      <c r="X48" s="71"/>
    </row>
    <row r="49" spans="1:24" ht="30" outlineLevel="2" x14ac:dyDescent="0.25">
      <c r="A49" s="70" t="s">
        <v>166</v>
      </c>
      <c r="B49" s="71" t="s">
        <v>167</v>
      </c>
      <c r="C49" s="2" t="s">
        <v>151</v>
      </c>
      <c r="D49" s="2" t="s">
        <v>143</v>
      </c>
      <c r="E49" s="72"/>
      <c r="F49" s="71"/>
      <c r="G49" s="73"/>
      <c r="H49" s="71"/>
      <c r="I49" s="73"/>
      <c r="J49" s="71"/>
      <c r="K49" s="73"/>
      <c r="L49" s="71"/>
      <c r="M49" s="73"/>
      <c r="N49" s="71"/>
      <c r="O49" s="73"/>
      <c r="P49" s="71"/>
      <c r="Q49" s="73"/>
      <c r="R49" s="71"/>
      <c r="S49" s="73"/>
      <c r="T49" s="71"/>
      <c r="U49" s="73"/>
      <c r="V49" s="71"/>
      <c r="W49" s="73"/>
      <c r="X49" s="71"/>
    </row>
    <row r="50" spans="1:24" outlineLevel="2" x14ac:dyDescent="0.25">
      <c r="A50" s="70" t="s">
        <v>168</v>
      </c>
      <c r="B50" s="71" t="s">
        <v>169</v>
      </c>
      <c r="C50" s="2" t="s">
        <v>151</v>
      </c>
      <c r="D50" s="2" t="s">
        <v>145</v>
      </c>
      <c r="E50" s="74"/>
      <c r="F50" s="71"/>
      <c r="G50" s="75"/>
      <c r="H50" s="71"/>
      <c r="I50" s="75"/>
      <c r="J50" s="71"/>
      <c r="K50" s="75"/>
      <c r="L50" s="71"/>
      <c r="M50" s="75"/>
      <c r="N50" s="71"/>
      <c r="O50" s="75"/>
      <c r="P50" s="71"/>
      <c r="Q50" s="75"/>
      <c r="R50" s="71"/>
      <c r="S50" s="75"/>
      <c r="T50" s="71"/>
      <c r="U50" s="75"/>
      <c r="V50" s="71"/>
      <c r="W50" s="75"/>
      <c r="X50" s="71"/>
    </row>
    <row r="51" spans="1:24" ht="30" outlineLevel="2" x14ac:dyDescent="0.25">
      <c r="A51" s="70" t="s">
        <v>170</v>
      </c>
      <c r="B51" s="71" t="s">
        <v>171</v>
      </c>
      <c r="C51" s="2" t="s">
        <v>151</v>
      </c>
      <c r="D51" s="2" t="s">
        <v>147</v>
      </c>
      <c r="E51" s="72"/>
      <c r="F51" s="71"/>
      <c r="G51" s="73"/>
      <c r="H51" s="71"/>
      <c r="I51" s="73"/>
      <c r="J51" s="71"/>
      <c r="K51" s="73"/>
      <c r="L51" s="71"/>
      <c r="M51" s="73"/>
      <c r="N51" s="71"/>
      <c r="O51" s="73"/>
      <c r="P51" s="71"/>
      <c r="Q51" s="73"/>
      <c r="R51" s="71"/>
      <c r="S51" s="73"/>
      <c r="T51" s="71"/>
      <c r="U51" s="73"/>
      <c r="V51" s="71"/>
      <c r="W51" s="73"/>
      <c r="X51" s="71"/>
    </row>
    <row r="52" spans="1:24" ht="30" outlineLevel="2" x14ac:dyDescent="0.25">
      <c r="A52" s="70" t="s">
        <v>172</v>
      </c>
      <c r="B52" s="71" t="s">
        <v>173</v>
      </c>
      <c r="C52" s="2" t="s">
        <v>151</v>
      </c>
      <c r="D52" s="2" t="s">
        <v>174</v>
      </c>
      <c r="E52" s="72"/>
      <c r="F52" s="71"/>
      <c r="G52" s="76"/>
      <c r="H52" s="71"/>
      <c r="I52" s="73"/>
      <c r="J52" s="71"/>
      <c r="K52" s="76"/>
      <c r="L52" s="71"/>
      <c r="M52" s="76"/>
      <c r="N52" s="71"/>
      <c r="O52" s="76"/>
      <c r="P52" s="71"/>
      <c r="Q52" s="73"/>
      <c r="R52" s="71"/>
      <c r="S52" s="76"/>
      <c r="T52" s="71"/>
      <c r="U52" s="76"/>
      <c r="V52" s="71"/>
      <c r="W52" s="76"/>
      <c r="X52" s="71"/>
    </row>
    <row r="53" spans="1:24" ht="30" outlineLevel="2" x14ac:dyDescent="0.25">
      <c r="A53" s="70" t="s">
        <v>175</v>
      </c>
      <c r="B53" s="71" t="s">
        <v>176</v>
      </c>
      <c r="C53" s="2" t="s">
        <v>151</v>
      </c>
      <c r="D53" s="2" t="s">
        <v>177</v>
      </c>
      <c r="E53" s="72"/>
      <c r="F53" s="71"/>
      <c r="G53" s="73"/>
      <c r="H53" s="71"/>
      <c r="I53" s="73"/>
      <c r="J53" s="71"/>
      <c r="K53" s="76"/>
      <c r="L53" s="71"/>
      <c r="M53" s="76"/>
      <c r="N53" s="71"/>
      <c r="O53" s="76"/>
      <c r="P53" s="71"/>
      <c r="Q53" s="76"/>
      <c r="R53" s="71"/>
      <c r="S53" s="73"/>
      <c r="T53" s="71"/>
      <c r="U53" s="73"/>
      <c r="V53" s="71"/>
      <c r="W53" s="76"/>
      <c r="X53" s="71"/>
    </row>
    <row r="54" spans="1:24" outlineLevel="1" x14ac:dyDescent="0.25">
      <c r="A54" s="70" t="s">
        <v>90</v>
      </c>
      <c r="B54" s="71" t="s">
        <v>178</v>
      </c>
      <c r="C54" s="2" t="s">
        <v>151</v>
      </c>
      <c r="D54" s="2" t="s">
        <v>179</v>
      </c>
      <c r="E54" s="72"/>
      <c r="F54" s="71"/>
      <c r="G54" s="73"/>
      <c r="H54" s="71"/>
      <c r="I54" s="73"/>
      <c r="J54" s="71"/>
      <c r="K54" s="73"/>
      <c r="L54" s="71"/>
      <c r="M54" s="73"/>
      <c r="N54" s="71"/>
      <c r="O54" s="73"/>
      <c r="P54" s="71"/>
      <c r="Q54" s="73"/>
      <c r="R54" s="71"/>
      <c r="S54" s="73"/>
      <c r="T54" s="71"/>
      <c r="U54" s="73"/>
      <c r="V54" s="71"/>
      <c r="W54" s="73"/>
      <c r="X54" s="71"/>
    </row>
    <row r="55" spans="1:24" ht="30" outlineLevel="2" x14ac:dyDescent="0.25">
      <c r="A55" s="70" t="s">
        <v>93</v>
      </c>
      <c r="B55" s="71" t="s">
        <v>180</v>
      </c>
      <c r="C55" s="2" t="s">
        <v>151</v>
      </c>
      <c r="D55" s="2" t="s">
        <v>181</v>
      </c>
      <c r="E55" s="72"/>
      <c r="F55" s="71"/>
      <c r="G55" s="73"/>
      <c r="H55" s="71"/>
      <c r="I55" s="73"/>
      <c r="J55" s="71"/>
      <c r="K55" s="73"/>
      <c r="L55" s="71"/>
      <c r="M55" s="73"/>
      <c r="N55" s="71"/>
      <c r="O55" s="73"/>
      <c r="P55" s="71"/>
      <c r="Q55" s="73"/>
      <c r="R55" s="71"/>
      <c r="S55" s="73"/>
      <c r="T55" s="71"/>
      <c r="U55" s="73"/>
      <c r="V55" s="71"/>
      <c r="W55" s="73"/>
      <c r="X55" s="71"/>
    </row>
    <row r="56" spans="1:24" ht="30" outlineLevel="2" x14ac:dyDescent="0.25">
      <c r="A56" s="70" t="s">
        <v>96</v>
      </c>
      <c r="B56" s="71" t="s">
        <v>182</v>
      </c>
      <c r="C56" s="2" t="s">
        <v>151</v>
      </c>
      <c r="D56" s="2" t="s">
        <v>183</v>
      </c>
      <c r="E56" s="72"/>
      <c r="F56" s="71"/>
      <c r="G56" s="73"/>
      <c r="H56" s="71"/>
      <c r="I56" s="73"/>
      <c r="J56" s="71"/>
      <c r="K56" s="73"/>
      <c r="L56" s="71"/>
      <c r="M56" s="73"/>
      <c r="N56" s="71"/>
      <c r="O56" s="73"/>
      <c r="P56" s="71"/>
      <c r="Q56" s="73"/>
      <c r="R56" s="71"/>
      <c r="S56" s="73"/>
      <c r="T56" s="71"/>
      <c r="U56" s="73"/>
      <c r="V56" s="71"/>
      <c r="W56" s="73"/>
      <c r="X56" s="71"/>
    </row>
    <row r="57" spans="1:24" ht="30" outlineLevel="2" x14ac:dyDescent="0.25">
      <c r="A57" s="70" t="s">
        <v>99</v>
      </c>
      <c r="B57" s="71" t="s">
        <v>184</v>
      </c>
      <c r="C57" s="2" t="s">
        <v>151</v>
      </c>
      <c r="D57" s="2" t="s">
        <v>185</v>
      </c>
      <c r="E57" s="72"/>
      <c r="F57" s="71"/>
      <c r="G57" s="73"/>
      <c r="H57" s="71"/>
      <c r="I57" s="73"/>
      <c r="J57" s="71"/>
      <c r="K57" s="73"/>
      <c r="L57" s="71"/>
      <c r="M57" s="73"/>
      <c r="N57" s="71"/>
      <c r="O57" s="73"/>
      <c r="P57" s="71"/>
      <c r="Q57" s="73"/>
      <c r="R57" s="71"/>
      <c r="S57" s="73"/>
      <c r="T57" s="71"/>
      <c r="U57" s="73"/>
      <c r="V57" s="71"/>
      <c r="W57" s="73"/>
      <c r="X57" s="71"/>
    </row>
    <row r="58" spans="1:24" ht="30" outlineLevel="2" x14ac:dyDescent="0.25">
      <c r="A58" s="70" t="s">
        <v>102</v>
      </c>
      <c r="B58" s="71" t="s">
        <v>186</v>
      </c>
      <c r="C58" s="2" t="s">
        <v>151</v>
      </c>
      <c r="D58" s="2" t="s">
        <v>187</v>
      </c>
      <c r="E58" s="72"/>
      <c r="F58" s="71"/>
      <c r="G58" s="73"/>
      <c r="H58" s="71"/>
      <c r="I58" s="73"/>
      <c r="J58" s="71"/>
      <c r="K58" s="73"/>
      <c r="L58" s="71"/>
      <c r="M58" s="73"/>
      <c r="N58" s="71"/>
      <c r="O58" s="73"/>
      <c r="P58" s="71"/>
      <c r="Q58" s="73"/>
      <c r="R58" s="71"/>
      <c r="S58" s="73"/>
      <c r="T58" s="71"/>
      <c r="U58" s="73"/>
      <c r="V58" s="71"/>
      <c r="W58" s="73"/>
      <c r="X58" s="71"/>
    </row>
    <row r="59" spans="1:24" ht="30" outlineLevel="2" x14ac:dyDescent="0.25">
      <c r="A59" s="70" t="s">
        <v>105</v>
      </c>
      <c r="B59" s="71" t="s">
        <v>188</v>
      </c>
      <c r="C59" s="2" t="s">
        <v>151</v>
      </c>
      <c r="D59" s="2" t="s">
        <v>189</v>
      </c>
      <c r="E59" s="72"/>
      <c r="F59" s="71"/>
      <c r="G59" s="73"/>
      <c r="H59" s="71"/>
      <c r="I59" s="73"/>
      <c r="J59" s="71"/>
      <c r="K59" s="73"/>
      <c r="L59" s="71"/>
      <c r="M59" s="73"/>
      <c r="N59" s="71"/>
      <c r="O59" s="73"/>
      <c r="P59" s="71"/>
      <c r="Q59" s="73"/>
      <c r="R59" s="71"/>
      <c r="S59" s="73"/>
      <c r="T59" s="71"/>
      <c r="U59" s="73"/>
      <c r="V59" s="71"/>
      <c r="W59" s="73"/>
      <c r="X59" s="71"/>
    </row>
    <row r="60" spans="1:24" outlineLevel="3" x14ac:dyDescent="0.25">
      <c r="A60" s="70" t="s">
        <v>190</v>
      </c>
      <c r="B60" s="71" t="s">
        <v>191</v>
      </c>
      <c r="C60" s="2" t="s">
        <v>151</v>
      </c>
      <c r="D60" s="2" t="s">
        <v>192</v>
      </c>
      <c r="E60" s="72"/>
      <c r="F60" s="71"/>
      <c r="G60" s="73"/>
      <c r="H60" s="71"/>
      <c r="I60" s="73"/>
      <c r="J60" s="71"/>
      <c r="K60" s="73"/>
      <c r="L60" s="71"/>
      <c r="M60" s="73"/>
      <c r="N60" s="71"/>
      <c r="O60" s="73"/>
      <c r="P60" s="71"/>
      <c r="Q60" s="73"/>
      <c r="R60" s="71"/>
      <c r="S60" s="73"/>
      <c r="T60" s="71"/>
      <c r="U60" s="73"/>
      <c r="V60" s="71"/>
      <c r="W60" s="73"/>
      <c r="X60" s="71"/>
    </row>
    <row r="61" spans="1:24" outlineLevel="3" x14ac:dyDescent="0.25">
      <c r="A61" s="70" t="s">
        <v>193</v>
      </c>
      <c r="B61" s="71" t="s">
        <v>194</v>
      </c>
      <c r="C61" s="2" t="s">
        <v>151</v>
      </c>
      <c r="D61" s="2" t="s">
        <v>195</v>
      </c>
      <c r="E61" s="72"/>
      <c r="F61" s="71"/>
      <c r="G61" s="73"/>
      <c r="H61" s="71"/>
      <c r="I61" s="73"/>
      <c r="J61" s="71"/>
      <c r="K61" s="73"/>
      <c r="L61" s="71"/>
      <c r="M61" s="73"/>
      <c r="N61" s="71"/>
      <c r="O61" s="73"/>
      <c r="P61" s="71"/>
      <c r="Q61" s="73"/>
      <c r="R61" s="71"/>
      <c r="S61" s="73"/>
      <c r="T61" s="71"/>
      <c r="U61" s="73"/>
      <c r="V61" s="71"/>
      <c r="W61" s="73"/>
      <c r="X61" s="71"/>
    </row>
    <row r="62" spans="1:24" ht="30" outlineLevel="2" x14ac:dyDescent="0.25">
      <c r="A62" s="70" t="s">
        <v>196</v>
      </c>
      <c r="B62" s="71" t="s">
        <v>197</v>
      </c>
      <c r="C62" s="2" t="s">
        <v>151</v>
      </c>
      <c r="D62" s="2" t="s">
        <v>198</v>
      </c>
      <c r="E62" s="72"/>
      <c r="F62" s="71"/>
      <c r="G62" s="73"/>
      <c r="H62" s="71"/>
      <c r="I62" s="73"/>
      <c r="J62" s="71"/>
      <c r="K62" s="73"/>
      <c r="L62" s="71"/>
      <c r="M62" s="73"/>
      <c r="N62" s="71"/>
      <c r="O62" s="73"/>
      <c r="P62" s="71"/>
      <c r="Q62" s="73"/>
      <c r="R62" s="71"/>
      <c r="S62" s="73"/>
      <c r="T62" s="71"/>
      <c r="U62" s="73"/>
      <c r="V62" s="71"/>
      <c r="W62" s="73"/>
      <c r="X62" s="71"/>
    </row>
    <row r="63" spans="1:24" outlineLevel="2" x14ac:dyDescent="0.25">
      <c r="A63" s="70" t="s">
        <v>199</v>
      </c>
      <c r="B63" s="71" t="s">
        <v>200</v>
      </c>
      <c r="C63" s="2" t="s">
        <v>151</v>
      </c>
      <c r="D63" s="2" t="s">
        <v>201</v>
      </c>
      <c r="E63" s="74"/>
      <c r="F63" s="71"/>
      <c r="G63" s="75"/>
      <c r="H63" s="71"/>
      <c r="I63" s="75"/>
      <c r="J63" s="71"/>
      <c r="K63" s="75"/>
      <c r="L63" s="71"/>
      <c r="M63" s="75"/>
      <c r="N63" s="71"/>
      <c r="O63" s="75"/>
      <c r="P63" s="71"/>
      <c r="Q63" s="75"/>
      <c r="R63" s="71"/>
      <c r="S63" s="75"/>
      <c r="T63" s="71"/>
      <c r="U63" s="75"/>
      <c r="V63" s="71"/>
      <c r="W63" s="75"/>
      <c r="X63" s="71"/>
    </row>
    <row r="64" spans="1:24" ht="30" outlineLevel="2" x14ac:dyDescent="0.25">
      <c r="A64" s="70" t="s">
        <v>202</v>
      </c>
      <c r="B64" s="71" t="s">
        <v>203</v>
      </c>
      <c r="C64" s="2" t="s">
        <v>151</v>
      </c>
      <c r="D64" s="2" t="s">
        <v>204</v>
      </c>
      <c r="E64" s="72"/>
      <c r="F64" s="71"/>
      <c r="G64" s="73"/>
      <c r="H64" s="71"/>
      <c r="I64" s="73"/>
      <c r="J64" s="71"/>
      <c r="K64" s="73"/>
      <c r="L64" s="71"/>
      <c r="M64" s="73"/>
      <c r="N64" s="71"/>
      <c r="O64" s="73"/>
      <c r="P64" s="71"/>
      <c r="Q64" s="73"/>
      <c r="R64" s="71"/>
      <c r="S64" s="73"/>
      <c r="T64" s="71"/>
      <c r="U64" s="73"/>
      <c r="V64" s="71"/>
      <c r="W64" s="73"/>
      <c r="X64" s="71"/>
    </row>
    <row r="65" spans="1:24" ht="30" outlineLevel="2" x14ac:dyDescent="0.25">
      <c r="A65" s="70" t="s">
        <v>205</v>
      </c>
      <c r="B65" s="71" t="s">
        <v>206</v>
      </c>
      <c r="C65" s="2" t="s">
        <v>151</v>
      </c>
      <c r="D65" s="2" t="s">
        <v>207</v>
      </c>
      <c r="E65" s="72"/>
      <c r="F65" s="71"/>
      <c r="G65" s="76"/>
      <c r="H65" s="71"/>
      <c r="I65" s="73"/>
      <c r="J65" s="71"/>
      <c r="K65" s="76"/>
      <c r="L65" s="71"/>
      <c r="M65" s="76"/>
      <c r="N65" s="71"/>
      <c r="O65" s="76"/>
      <c r="P65" s="71"/>
      <c r="Q65" s="73"/>
      <c r="R65" s="71"/>
      <c r="S65" s="76"/>
      <c r="T65" s="71"/>
      <c r="U65" s="76"/>
      <c r="V65" s="71"/>
      <c r="W65" s="76"/>
      <c r="X65" s="71"/>
    </row>
    <row r="66" spans="1:24" ht="30" outlineLevel="2" x14ac:dyDescent="0.25">
      <c r="A66" s="70" t="s">
        <v>208</v>
      </c>
      <c r="B66" s="71" t="s">
        <v>209</v>
      </c>
      <c r="C66" s="2" t="s">
        <v>151</v>
      </c>
      <c r="D66" s="2" t="s">
        <v>210</v>
      </c>
      <c r="E66" s="72"/>
      <c r="F66" s="71"/>
      <c r="G66" s="73"/>
      <c r="H66" s="71"/>
      <c r="I66" s="73"/>
      <c r="J66" s="71"/>
      <c r="K66" s="73"/>
      <c r="L66" s="71"/>
      <c r="M66" s="76"/>
      <c r="N66" s="71"/>
      <c r="O66" s="73"/>
      <c r="P66" s="71"/>
      <c r="Q66" s="76"/>
      <c r="R66" s="71"/>
      <c r="S66" s="73"/>
      <c r="T66" s="71"/>
      <c r="U66" s="76"/>
      <c r="V66" s="71"/>
      <c r="W66" s="76"/>
      <c r="X66" s="71"/>
    </row>
    <row r="67" spans="1:24" outlineLevel="1" x14ac:dyDescent="0.25">
      <c r="A67" s="70" t="s">
        <v>108</v>
      </c>
      <c r="B67" s="71" t="s">
        <v>211</v>
      </c>
      <c r="C67" s="2" t="s">
        <v>151</v>
      </c>
      <c r="D67" s="2" t="s">
        <v>212</v>
      </c>
      <c r="E67" s="72"/>
      <c r="F67" s="71"/>
      <c r="G67" s="73"/>
      <c r="H67" s="71"/>
      <c r="I67" s="73"/>
      <c r="J67" s="71"/>
      <c r="K67" s="73"/>
      <c r="L67" s="71"/>
      <c r="M67" s="73"/>
      <c r="N67" s="71"/>
      <c r="O67" s="73"/>
      <c r="P67" s="71"/>
      <c r="Q67" s="73"/>
      <c r="R67" s="71"/>
      <c r="S67" s="73"/>
      <c r="T67" s="71"/>
      <c r="U67" s="73"/>
      <c r="V67" s="71"/>
      <c r="W67" s="73"/>
      <c r="X67" s="71"/>
    </row>
    <row r="68" spans="1:24" ht="30" outlineLevel="2" x14ac:dyDescent="0.25">
      <c r="A68" s="70" t="s">
        <v>111</v>
      </c>
      <c r="B68" s="71" t="s">
        <v>213</v>
      </c>
      <c r="C68" s="2" t="s">
        <v>151</v>
      </c>
      <c r="D68" s="2" t="s">
        <v>214</v>
      </c>
      <c r="E68" s="72"/>
      <c r="F68" s="71"/>
      <c r="G68" s="73"/>
      <c r="H68" s="71"/>
      <c r="I68" s="73"/>
      <c r="J68" s="71"/>
      <c r="K68" s="73"/>
      <c r="L68" s="71"/>
      <c r="M68" s="73"/>
      <c r="N68" s="71"/>
      <c r="O68" s="73"/>
      <c r="P68" s="71"/>
      <c r="Q68" s="73"/>
      <c r="R68" s="71"/>
      <c r="S68" s="73"/>
      <c r="T68" s="71"/>
      <c r="U68" s="73"/>
      <c r="V68" s="71"/>
      <c r="W68" s="73"/>
      <c r="X68" s="71"/>
    </row>
    <row r="69" spans="1:24" ht="30" outlineLevel="2" x14ac:dyDescent="0.25">
      <c r="A69" s="70" t="s">
        <v>114</v>
      </c>
      <c r="B69" s="71" t="s">
        <v>215</v>
      </c>
      <c r="C69" s="2" t="s">
        <v>151</v>
      </c>
      <c r="D69" s="2" t="s">
        <v>216</v>
      </c>
      <c r="E69" s="72"/>
      <c r="F69" s="71"/>
      <c r="G69" s="73"/>
      <c r="H69" s="71"/>
      <c r="I69" s="73"/>
      <c r="J69" s="71"/>
      <c r="K69" s="73"/>
      <c r="L69" s="71"/>
      <c r="M69" s="73"/>
      <c r="N69" s="71"/>
      <c r="O69" s="73"/>
      <c r="P69" s="71"/>
      <c r="Q69" s="73"/>
      <c r="R69" s="71"/>
      <c r="S69" s="73"/>
      <c r="T69" s="71"/>
      <c r="U69" s="73"/>
      <c r="V69" s="71"/>
      <c r="W69" s="73"/>
      <c r="X69" s="71"/>
    </row>
    <row r="70" spans="1:24" ht="30" outlineLevel="2" x14ac:dyDescent="0.25">
      <c r="A70" s="70" t="s">
        <v>117</v>
      </c>
      <c r="B70" s="71" t="s">
        <v>217</v>
      </c>
      <c r="C70" s="2" t="s">
        <v>151</v>
      </c>
      <c r="D70" s="2" t="s">
        <v>218</v>
      </c>
      <c r="E70" s="72"/>
      <c r="F70" s="71"/>
      <c r="G70" s="73"/>
      <c r="H70" s="71"/>
      <c r="I70" s="73"/>
      <c r="J70" s="71"/>
      <c r="K70" s="73"/>
      <c r="L70" s="71"/>
      <c r="M70" s="73"/>
      <c r="N70" s="71"/>
      <c r="O70" s="73"/>
      <c r="P70" s="71"/>
      <c r="Q70" s="73"/>
      <c r="R70" s="71"/>
      <c r="S70" s="73"/>
      <c r="T70" s="71"/>
      <c r="U70" s="73"/>
      <c r="V70" s="71"/>
      <c r="W70" s="73"/>
      <c r="X70" s="71"/>
    </row>
    <row r="71" spans="1:24" ht="30" outlineLevel="2" x14ac:dyDescent="0.25">
      <c r="A71" s="70" t="s">
        <v>120</v>
      </c>
      <c r="B71" s="71" t="s">
        <v>219</v>
      </c>
      <c r="C71" s="2" t="s">
        <v>151</v>
      </c>
      <c r="D71" s="2" t="s">
        <v>220</v>
      </c>
      <c r="E71" s="72"/>
      <c r="F71" s="71"/>
      <c r="G71" s="73"/>
      <c r="H71" s="71"/>
      <c r="I71" s="73"/>
      <c r="J71" s="71"/>
      <c r="K71" s="73"/>
      <c r="L71" s="71"/>
      <c r="M71" s="73"/>
      <c r="N71" s="71"/>
      <c r="O71" s="73"/>
      <c r="P71" s="71"/>
      <c r="Q71" s="73"/>
      <c r="R71" s="71"/>
      <c r="S71" s="73"/>
      <c r="T71" s="71"/>
      <c r="U71" s="73"/>
      <c r="V71" s="71"/>
      <c r="W71" s="73"/>
      <c r="X71" s="71"/>
    </row>
    <row r="72" spans="1:24" ht="30" outlineLevel="2" x14ac:dyDescent="0.25">
      <c r="A72" s="70" t="s">
        <v>221</v>
      </c>
      <c r="B72" s="71" t="s">
        <v>222</v>
      </c>
      <c r="C72" s="2" t="s">
        <v>151</v>
      </c>
      <c r="D72" s="2" t="s">
        <v>223</v>
      </c>
      <c r="E72" s="72"/>
      <c r="F72" s="71"/>
      <c r="G72" s="73"/>
      <c r="H72" s="71"/>
      <c r="I72" s="73"/>
      <c r="J72" s="71"/>
      <c r="K72" s="73"/>
      <c r="L72" s="71"/>
      <c r="M72" s="73"/>
      <c r="N72" s="71"/>
      <c r="O72" s="73"/>
      <c r="P72" s="71"/>
      <c r="Q72" s="73"/>
      <c r="R72" s="71"/>
      <c r="S72" s="73"/>
      <c r="T72" s="71"/>
      <c r="U72" s="73"/>
      <c r="V72" s="71"/>
      <c r="W72" s="73"/>
      <c r="X72" s="71"/>
    </row>
    <row r="73" spans="1:24" outlineLevel="3" x14ac:dyDescent="0.25">
      <c r="A73" s="70" t="s">
        <v>224</v>
      </c>
      <c r="B73" s="71" t="s">
        <v>225</v>
      </c>
      <c r="C73" s="2" t="s">
        <v>151</v>
      </c>
      <c r="D73" s="2" t="s">
        <v>226</v>
      </c>
      <c r="E73" s="72"/>
      <c r="F73" s="71"/>
      <c r="G73" s="73"/>
      <c r="H73" s="71"/>
      <c r="I73" s="73"/>
      <c r="J73" s="71"/>
      <c r="K73" s="73"/>
      <c r="L73" s="71"/>
      <c r="M73" s="73"/>
      <c r="N73" s="71"/>
      <c r="O73" s="73"/>
      <c r="P73" s="71"/>
      <c r="Q73" s="73"/>
      <c r="R73" s="71"/>
      <c r="S73" s="73"/>
      <c r="T73" s="71"/>
      <c r="U73" s="73"/>
      <c r="V73" s="71"/>
      <c r="W73" s="73"/>
      <c r="X73" s="71"/>
    </row>
    <row r="74" spans="1:24" outlineLevel="3" x14ac:dyDescent="0.25">
      <c r="A74" s="70" t="s">
        <v>227</v>
      </c>
      <c r="B74" s="71" t="s">
        <v>228</v>
      </c>
      <c r="C74" s="2" t="s">
        <v>151</v>
      </c>
      <c r="D74" s="2" t="s">
        <v>229</v>
      </c>
      <c r="E74" s="72"/>
      <c r="F74" s="71"/>
      <c r="G74" s="73"/>
      <c r="H74" s="71"/>
      <c r="I74" s="73"/>
      <c r="J74" s="71"/>
      <c r="K74" s="73"/>
      <c r="L74" s="71"/>
      <c r="M74" s="73"/>
      <c r="N74" s="71"/>
      <c r="O74" s="73"/>
      <c r="P74" s="71"/>
      <c r="Q74" s="73"/>
      <c r="R74" s="71"/>
      <c r="S74" s="73"/>
      <c r="T74" s="71"/>
      <c r="U74" s="73"/>
      <c r="V74" s="71"/>
      <c r="W74" s="73"/>
      <c r="X74" s="71"/>
    </row>
    <row r="75" spans="1:24" ht="30" outlineLevel="2" x14ac:dyDescent="0.25">
      <c r="A75" s="70" t="s">
        <v>230</v>
      </c>
      <c r="B75" s="71" t="s">
        <v>231</v>
      </c>
      <c r="C75" s="2" t="s">
        <v>151</v>
      </c>
      <c r="D75" s="2" t="s">
        <v>232</v>
      </c>
      <c r="E75" s="72"/>
      <c r="F75" s="71"/>
      <c r="G75" s="73"/>
      <c r="H75" s="71"/>
      <c r="I75" s="73"/>
      <c r="J75" s="71"/>
      <c r="K75" s="73"/>
      <c r="L75" s="71"/>
      <c r="M75" s="73"/>
      <c r="N75" s="71"/>
      <c r="O75" s="73"/>
      <c r="P75" s="71"/>
      <c r="Q75" s="73"/>
      <c r="R75" s="71"/>
      <c r="S75" s="73"/>
      <c r="T75" s="71"/>
      <c r="U75" s="73"/>
      <c r="V75" s="71"/>
      <c r="W75" s="73"/>
      <c r="X75" s="71"/>
    </row>
    <row r="76" spans="1:24" outlineLevel="2" x14ac:dyDescent="0.25">
      <c r="A76" s="70" t="s">
        <v>233</v>
      </c>
      <c r="B76" s="71" t="s">
        <v>234</v>
      </c>
      <c r="C76" s="2" t="s">
        <v>151</v>
      </c>
      <c r="D76" s="2" t="s">
        <v>235</v>
      </c>
      <c r="E76" s="74"/>
      <c r="F76" s="71"/>
      <c r="G76" s="75"/>
      <c r="H76" s="71"/>
      <c r="I76" s="75"/>
      <c r="J76" s="71"/>
      <c r="K76" s="75"/>
      <c r="L76" s="71"/>
      <c r="M76" s="75"/>
      <c r="N76" s="71"/>
      <c r="O76" s="75"/>
      <c r="P76" s="71"/>
      <c r="Q76" s="75"/>
      <c r="R76" s="71"/>
      <c r="S76" s="75"/>
      <c r="T76" s="71"/>
      <c r="U76" s="75"/>
      <c r="V76" s="71"/>
      <c r="W76" s="75"/>
      <c r="X76" s="71"/>
    </row>
    <row r="77" spans="1:24" ht="30" outlineLevel="2" x14ac:dyDescent="0.25">
      <c r="A77" s="70" t="s">
        <v>236</v>
      </c>
      <c r="B77" s="71" t="s">
        <v>237</v>
      </c>
      <c r="C77" s="2" t="s">
        <v>151</v>
      </c>
      <c r="D77" s="2" t="s">
        <v>238</v>
      </c>
      <c r="E77" s="72"/>
      <c r="F77" s="71"/>
      <c r="G77" s="73"/>
      <c r="H77" s="71"/>
      <c r="I77" s="73"/>
      <c r="J77" s="71"/>
      <c r="K77" s="73"/>
      <c r="L77" s="71"/>
      <c r="M77" s="73"/>
      <c r="N77" s="71"/>
      <c r="O77" s="73"/>
      <c r="P77" s="71"/>
      <c r="Q77" s="73"/>
      <c r="R77" s="71"/>
      <c r="S77" s="73"/>
      <c r="T77" s="71"/>
      <c r="U77" s="73"/>
      <c r="V77" s="71"/>
      <c r="W77" s="73"/>
      <c r="X77" s="71"/>
    </row>
    <row r="78" spans="1:24" ht="30" outlineLevel="2" x14ac:dyDescent="0.25">
      <c r="A78" s="70" t="s">
        <v>239</v>
      </c>
      <c r="B78" s="71" t="s">
        <v>240</v>
      </c>
      <c r="C78" s="2" t="s">
        <v>151</v>
      </c>
      <c r="D78" s="2" t="s">
        <v>241</v>
      </c>
      <c r="E78" s="72"/>
      <c r="F78" s="71"/>
      <c r="G78" s="76"/>
      <c r="H78" s="71"/>
      <c r="I78" s="73"/>
      <c r="J78" s="71"/>
      <c r="K78" s="73"/>
      <c r="L78" s="71"/>
      <c r="M78" s="76"/>
      <c r="N78" s="71"/>
      <c r="O78" s="76"/>
      <c r="P78" s="71"/>
      <c r="Q78" s="73"/>
      <c r="R78" s="71"/>
      <c r="S78" s="76"/>
      <c r="T78" s="71"/>
      <c r="U78" s="76"/>
      <c r="V78" s="71"/>
      <c r="W78" s="76"/>
      <c r="X78" s="71"/>
    </row>
    <row r="79" spans="1:24" ht="30" outlineLevel="2" x14ac:dyDescent="0.25">
      <c r="A79" s="70" t="s">
        <v>242</v>
      </c>
      <c r="B79" s="71" t="s">
        <v>243</v>
      </c>
      <c r="C79" s="2" t="s">
        <v>151</v>
      </c>
      <c r="D79" s="2" t="s">
        <v>244</v>
      </c>
      <c r="E79" s="72"/>
      <c r="F79" s="71"/>
      <c r="G79" s="73"/>
      <c r="H79" s="71"/>
      <c r="I79" s="73"/>
      <c r="J79" s="71"/>
      <c r="K79" s="73"/>
      <c r="L79" s="71"/>
      <c r="M79" s="76"/>
      <c r="N79" s="71"/>
      <c r="O79" s="73"/>
      <c r="P79" s="71"/>
      <c r="Q79" s="76"/>
      <c r="R79" s="71"/>
      <c r="S79" s="73"/>
      <c r="T79" s="71"/>
      <c r="U79" s="73"/>
      <c r="V79" s="71"/>
      <c r="W79" s="73"/>
      <c r="X79" s="71"/>
    </row>
    <row r="80" spans="1:24" outlineLevel="1" x14ac:dyDescent="0.25">
      <c r="A80" s="70" t="s">
        <v>245</v>
      </c>
      <c r="B80" s="71" t="s">
        <v>246</v>
      </c>
      <c r="C80" s="2" t="s">
        <v>151</v>
      </c>
      <c r="D80" s="2" t="s">
        <v>247</v>
      </c>
      <c r="E80" s="72"/>
      <c r="F80" s="71"/>
      <c r="G80" s="73"/>
      <c r="H80" s="71"/>
      <c r="I80" s="73"/>
      <c r="J80" s="71"/>
      <c r="K80" s="73"/>
      <c r="L80" s="71"/>
      <c r="M80" s="73"/>
      <c r="N80" s="71"/>
      <c r="O80" s="73"/>
      <c r="P80" s="71"/>
      <c r="Q80" s="73"/>
      <c r="R80" s="71"/>
      <c r="S80" s="73"/>
      <c r="T80" s="71"/>
      <c r="U80" s="73"/>
      <c r="V80" s="71"/>
      <c r="W80" s="73"/>
      <c r="X80" s="71"/>
    </row>
    <row r="81" spans="1:24" ht="30" outlineLevel="2" x14ac:dyDescent="0.25">
      <c r="A81" s="70" t="s">
        <v>248</v>
      </c>
      <c r="B81" s="71" t="s">
        <v>249</v>
      </c>
      <c r="C81" s="2" t="s">
        <v>151</v>
      </c>
      <c r="D81" s="2" t="s">
        <v>250</v>
      </c>
      <c r="E81" s="72"/>
      <c r="F81" s="71"/>
      <c r="G81" s="73"/>
      <c r="H81" s="71"/>
      <c r="I81" s="73"/>
      <c r="J81" s="71"/>
      <c r="K81" s="73"/>
      <c r="L81" s="71"/>
      <c r="M81" s="73"/>
      <c r="N81" s="71"/>
      <c r="O81" s="73"/>
      <c r="P81" s="71"/>
      <c r="Q81" s="73"/>
      <c r="R81" s="71"/>
      <c r="S81" s="73"/>
      <c r="T81" s="71"/>
      <c r="U81" s="73"/>
      <c r="V81" s="71"/>
      <c r="W81" s="73"/>
      <c r="X81" s="71"/>
    </row>
    <row r="82" spans="1:24" ht="30" outlineLevel="2" x14ac:dyDescent="0.25">
      <c r="A82" s="70" t="s">
        <v>251</v>
      </c>
      <c r="B82" s="71" t="s">
        <v>252</v>
      </c>
      <c r="C82" s="2" t="s">
        <v>151</v>
      </c>
      <c r="D82" s="2" t="s">
        <v>253</v>
      </c>
      <c r="E82" s="72"/>
      <c r="F82" s="71"/>
      <c r="G82" s="73"/>
      <c r="H82" s="71"/>
      <c r="I82" s="73"/>
      <c r="J82" s="71"/>
      <c r="K82" s="73"/>
      <c r="L82" s="71"/>
      <c r="M82" s="73"/>
      <c r="N82" s="71"/>
      <c r="O82" s="73"/>
      <c r="P82" s="71"/>
      <c r="Q82" s="73"/>
      <c r="R82" s="71"/>
      <c r="S82" s="73"/>
      <c r="T82" s="71"/>
      <c r="U82" s="73"/>
      <c r="V82" s="71"/>
      <c r="W82" s="73"/>
      <c r="X82" s="71"/>
    </row>
    <row r="83" spans="1:24" ht="30" outlineLevel="2" x14ac:dyDescent="0.25">
      <c r="A83" s="70" t="s">
        <v>254</v>
      </c>
      <c r="B83" s="71" t="s">
        <v>255</v>
      </c>
      <c r="C83" s="2" t="s">
        <v>151</v>
      </c>
      <c r="D83" s="2" t="s">
        <v>256</v>
      </c>
      <c r="E83" s="72"/>
      <c r="F83" s="71"/>
      <c r="G83" s="73"/>
      <c r="H83" s="71"/>
      <c r="I83" s="73"/>
      <c r="J83" s="71"/>
      <c r="K83" s="73"/>
      <c r="L83" s="71"/>
      <c r="M83" s="73"/>
      <c r="N83" s="71"/>
      <c r="O83" s="73"/>
      <c r="P83" s="71"/>
      <c r="Q83" s="73"/>
      <c r="R83" s="71"/>
      <c r="S83" s="73"/>
      <c r="T83" s="71"/>
      <c r="U83" s="73"/>
      <c r="V83" s="71"/>
      <c r="W83" s="73"/>
      <c r="X83" s="71"/>
    </row>
    <row r="84" spans="1:24" ht="30" outlineLevel="2" x14ac:dyDescent="0.25">
      <c r="A84" s="70" t="s">
        <v>257</v>
      </c>
      <c r="B84" s="71" t="s">
        <v>258</v>
      </c>
      <c r="C84" s="2" t="s">
        <v>151</v>
      </c>
      <c r="D84" s="2" t="s">
        <v>259</v>
      </c>
      <c r="E84" s="72"/>
      <c r="F84" s="71"/>
      <c r="G84" s="73"/>
      <c r="H84" s="71"/>
      <c r="I84" s="73"/>
      <c r="J84" s="71"/>
      <c r="K84" s="73"/>
      <c r="L84" s="71"/>
      <c r="M84" s="73"/>
      <c r="N84" s="71"/>
      <c r="O84" s="73"/>
      <c r="P84" s="71"/>
      <c r="Q84" s="73"/>
      <c r="R84" s="71"/>
      <c r="S84" s="73"/>
      <c r="T84" s="71"/>
      <c r="U84" s="73"/>
      <c r="V84" s="71"/>
      <c r="W84" s="73"/>
      <c r="X84" s="71"/>
    </row>
    <row r="85" spans="1:24" ht="30" outlineLevel="2" x14ac:dyDescent="0.25">
      <c r="A85" s="70" t="s">
        <v>260</v>
      </c>
      <c r="B85" s="71" t="s">
        <v>261</v>
      </c>
      <c r="C85" s="2" t="s">
        <v>151</v>
      </c>
      <c r="D85" s="2" t="s">
        <v>262</v>
      </c>
      <c r="E85" s="72"/>
      <c r="F85" s="71"/>
      <c r="G85" s="73"/>
      <c r="H85" s="71"/>
      <c r="I85" s="73"/>
      <c r="J85" s="71"/>
      <c r="K85" s="73"/>
      <c r="L85" s="71"/>
      <c r="M85" s="73"/>
      <c r="N85" s="71"/>
      <c r="O85" s="73"/>
      <c r="P85" s="71"/>
      <c r="Q85" s="73"/>
      <c r="R85" s="71"/>
      <c r="S85" s="73"/>
      <c r="T85" s="71"/>
      <c r="U85" s="73"/>
      <c r="V85" s="71"/>
      <c r="W85" s="73"/>
      <c r="X85" s="71"/>
    </row>
    <row r="86" spans="1:24" outlineLevel="3" x14ac:dyDescent="0.25">
      <c r="A86" s="70" t="s">
        <v>263</v>
      </c>
      <c r="B86" s="71" t="s">
        <v>264</v>
      </c>
      <c r="C86" s="2" t="s">
        <v>151</v>
      </c>
      <c r="D86" s="2" t="s">
        <v>265</v>
      </c>
      <c r="E86" s="72"/>
      <c r="F86" s="71"/>
      <c r="G86" s="73"/>
      <c r="H86" s="71"/>
      <c r="I86" s="73"/>
      <c r="J86" s="71"/>
      <c r="K86" s="73"/>
      <c r="L86" s="71"/>
      <c r="M86" s="73"/>
      <c r="N86" s="71"/>
      <c r="O86" s="73"/>
      <c r="P86" s="71"/>
      <c r="Q86" s="73"/>
      <c r="R86" s="71"/>
      <c r="S86" s="73"/>
      <c r="T86" s="71"/>
      <c r="U86" s="73"/>
      <c r="V86" s="71"/>
      <c r="W86" s="73"/>
      <c r="X86" s="71"/>
    </row>
    <row r="87" spans="1:24" outlineLevel="3" x14ac:dyDescent="0.25">
      <c r="A87" s="70" t="s">
        <v>266</v>
      </c>
      <c r="B87" s="71" t="s">
        <v>267</v>
      </c>
      <c r="C87" s="2" t="s">
        <v>151</v>
      </c>
      <c r="D87" s="2" t="s">
        <v>268</v>
      </c>
      <c r="E87" s="72"/>
      <c r="F87" s="71"/>
      <c r="G87" s="73"/>
      <c r="H87" s="71"/>
      <c r="I87" s="73"/>
      <c r="J87" s="71"/>
      <c r="K87" s="73"/>
      <c r="L87" s="71"/>
      <c r="M87" s="73"/>
      <c r="N87" s="71"/>
      <c r="O87" s="73"/>
      <c r="P87" s="71"/>
      <c r="Q87" s="73"/>
      <c r="R87" s="71"/>
      <c r="S87" s="73"/>
      <c r="T87" s="71"/>
      <c r="U87" s="73"/>
      <c r="V87" s="71"/>
      <c r="W87" s="73"/>
      <c r="X87" s="71"/>
    </row>
    <row r="88" spans="1:24" ht="30" outlineLevel="2" x14ac:dyDescent="0.25">
      <c r="A88" s="70" t="s">
        <v>269</v>
      </c>
      <c r="B88" s="71" t="s">
        <v>270</v>
      </c>
      <c r="C88" s="2" t="s">
        <v>151</v>
      </c>
      <c r="D88" s="2" t="s">
        <v>271</v>
      </c>
      <c r="E88" s="72"/>
      <c r="F88" s="71"/>
      <c r="G88" s="73"/>
      <c r="H88" s="71"/>
      <c r="I88" s="73"/>
      <c r="J88" s="71"/>
      <c r="K88" s="73"/>
      <c r="L88" s="71"/>
      <c r="M88" s="73"/>
      <c r="N88" s="71"/>
      <c r="O88" s="73"/>
      <c r="P88" s="71"/>
      <c r="Q88" s="73"/>
      <c r="R88" s="71"/>
      <c r="S88" s="73"/>
      <c r="T88" s="71"/>
      <c r="U88" s="73"/>
      <c r="V88" s="71"/>
      <c r="W88" s="73"/>
      <c r="X88" s="71"/>
    </row>
    <row r="89" spans="1:24" outlineLevel="2" x14ac:dyDescent="0.25">
      <c r="A89" s="70" t="s">
        <v>272</v>
      </c>
      <c r="B89" s="71" t="s">
        <v>273</v>
      </c>
      <c r="C89" s="2" t="s">
        <v>151</v>
      </c>
      <c r="D89" s="2" t="s">
        <v>274</v>
      </c>
      <c r="E89" s="72"/>
      <c r="F89" s="71"/>
      <c r="G89" s="75"/>
      <c r="H89" s="71"/>
      <c r="I89" s="73"/>
      <c r="J89" s="71"/>
      <c r="K89" s="73"/>
      <c r="L89" s="71"/>
      <c r="M89" s="73"/>
      <c r="N89" s="71"/>
      <c r="O89" s="73"/>
      <c r="P89" s="71"/>
      <c r="Q89" s="75"/>
      <c r="R89" s="71"/>
      <c r="S89" s="73"/>
      <c r="T89" s="71"/>
      <c r="U89" s="73"/>
      <c r="V89" s="71"/>
      <c r="W89" s="73"/>
      <c r="X89" s="71"/>
    </row>
    <row r="90" spans="1:24" ht="30" outlineLevel="2" x14ac:dyDescent="0.25">
      <c r="A90" s="70" t="s">
        <v>275</v>
      </c>
      <c r="B90" s="71" t="s">
        <v>276</v>
      </c>
      <c r="C90" s="2" t="s">
        <v>151</v>
      </c>
      <c r="D90" s="2" t="s">
        <v>277</v>
      </c>
      <c r="E90" s="72"/>
      <c r="F90" s="71"/>
      <c r="G90" s="73"/>
      <c r="H90" s="71"/>
      <c r="I90" s="73"/>
      <c r="J90" s="71"/>
      <c r="K90" s="73"/>
      <c r="L90" s="71"/>
      <c r="M90" s="73"/>
      <c r="N90" s="71"/>
      <c r="O90" s="73"/>
      <c r="P90" s="71"/>
      <c r="Q90" s="73"/>
      <c r="R90" s="71"/>
      <c r="S90" s="73"/>
      <c r="T90" s="71"/>
      <c r="U90" s="73"/>
      <c r="V90" s="71"/>
      <c r="W90" s="73"/>
      <c r="X90" s="71"/>
    </row>
    <row r="91" spans="1:24" ht="30" outlineLevel="2" x14ac:dyDescent="0.25">
      <c r="A91" s="70" t="s">
        <v>278</v>
      </c>
      <c r="B91" s="71" t="s">
        <v>279</v>
      </c>
      <c r="C91" s="2" t="s">
        <v>151</v>
      </c>
      <c r="D91" s="2" t="s">
        <v>280</v>
      </c>
      <c r="E91" s="72"/>
      <c r="F91" s="71"/>
      <c r="G91" s="76"/>
      <c r="H91" s="71"/>
      <c r="I91" s="73"/>
      <c r="J91" s="71"/>
      <c r="K91" s="73"/>
      <c r="L91" s="71"/>
      <c r="M91" s="73"/>
      <c r="N91" s="71"/>
      <c r="O91" s="73"/>
      <c r="P91" s="71"/>
      <c r="Q91" s="73"/>
      <c r="R91" s="71"/>
      <c r="S91" s="73"/>
      <c r="T91" s="71"/>
      <c r="U91" s="73"/>
      <c r="V91" s="71"/>
      <c r="W91" s="73"/>
      <c r="X91" s="71"/>
    </row>
    <row r="92" spans="1:24" ht="30" outlineLevel="2" x14ac:dyDescent="0.25">
      <c r="A92" s="70" t="s">
        <v>281</v>
      </c>
      <c r="B92" s="71" t="s">
        <v>282</v>
      </c>
      <c r="C92" s="2" t="s">
        <v>151</v>
      </c>
      <c r="D92" s="2" t="s">
        <v>283</v>
      </c>
      <c r="E92" s="72"/>
      <c r="F92" s="71"/>
      <c r="G92" s="73"/>
      <c r="H92" s="71"/>
      <c r="I92" s="73"/>
      <c r="J92" s="71"/>
      <c r="K92" s="73"/>
      <c r="L92" s="71"/>
      <c r="M92" s="73"/>
      <c r="N92" s="71"/>
      <c r="O92" s="73"/>
      <c r="P92" s="71"/>
      <c r="Q92" s="76"/>
      <c r="R92" s="71"/>
      <c r="S92" s="73"/>
      <c r="T92" s="71"/>
      <c r="U92" s="73"/>
      <c r="V92" s="71"/>
      <c r="W92" s="73"/>
      <c r="X92" s="71"/>
    </row>
    <row r="93" spans="1:24" outlineLevel="1" x14ac:dyDescent="0.25">
      <c r="A93" s="70" t="s">
        <v>284</v>
      </c>
      <c r="B93" s="71" t="s">
        <v>285</v>
      </c>
      <c r="C93" s="2" t="s">
        <v>151</v>
      </c>
      <c r="D93" s="2" t="s">
        <v>286</v>
      </c>
      <c r="E93" s="72"/>
      <c r="F93" s="71"/>
      <c r="G93" s="73"/>
      <c r="H93" s="71"/>
      <c r="I93" s="73"/>
      <c r="J93" s="71"/>
      <c r="K93" s="73"/>
      <c r="L93" s="71"/>
      <c r="M93" s="73"/>
      <c r="N93" s="71"/>
      <c r="O93" s="73"/>
      <c r="P93" s="71"/>
      <c r="Q93" s="73"/>
      <c r="R93" s="71"/>
      <c r="S93" s="73"/>
      <c r="T93" s="71"/>
      <c r="U93" s="73"/>
      <c r="V93" s="71"/>
      <c r="W93" s="73"/>
      <c r="X93" s="71"/>
    </row>
    <row r="94" spans="1:24" ht="30" outlineLevel="2" x14ac:dyDescent="0.25">
      <c r="A94" s="70" t="s">
        <v>287</v>
      </c>
      <c r="B94" s="71" t="s">
        <v>288</v>
      </c>
      <c r="C94" s="2" t="s">
        <v>151</v>
      </c>
      <c r="D94" s="2" t="s">
        <v>289</v>
      </c>
      <c r="E94" s="72"/>
      <c r="F94" s="71"/>
      <c r="G94" s="73"/>
      <c r="H94" s="71"/>
      <c r="I94" s="73"/>
      <c r="J94" s="71"/>
      <c r="K94" s="73"/>
      <c r="L94" s="71"/>
      <c r="M94" s="73"/>
      <c r="N94" s="71"/>
      <c r="O94" s="73"/>
      <c r="P94" s="71"/>
      <c r="Q94" s="73"/>
      <c r="R94" s="71"/>
      <c r="S94" s="73"/>
      <c r="T94" s="71"/>
      <c r="U94" s="73"/>
      <c r="V94" s="71"/>
      <c r="W94" s="73"/>
      <c r="X94" s="71"/>
    </row>
    <row r="95" spans="1:24" ht="30" outlineLevel="2" x14ac:dyDescent="0.25">
      <c r="A95" s="70" t="s">
        <v>290</v>
      </c>
      <c r="B95" s="71" t="s">
        <v>291</v>
      </c>
      <c r="C95" s="2" t="s">
        <v>151</v>
      </c>
      <c r="D95" s="2" t="s">
        <v>292</v>
      </c>
      <c r="E95" s="72"/>
      <c r="F95" s="71"/>
      <c r="G95" s="73"/>
      <c r="H95" s="71"/>
      <c r="I95" s="73"/>
      <c r="J95" s="71"/>
      <c r="K95" s="73"/>
      <c r="L95" s="71"/>
      <c r="M95" s="73"/>
      <c r="N95" s="71"/>
      <c r="O95" s="73"/>
      <c r="P95" s="71"/>
      <c r="Q95" s="73"/>
      <c r="R95" s="71"/>
      <c r="S95" s="73"/>
      <c r="T95" s="71"/>
      <c r="U95" s="73"/>
      <c r="V95" s="71"/>
      <c r="W95" s="73"/>
      <c r="X95" s="71"/>
    </row>
    <row r="96" spans="1:24" ht="30" outlineLevel="2" x14ac:dyDescent="0.25">
      <c r="A96" s="70" t="s">
        <v>293</v>
      </c>
      <c r="B96" s="71" t="s">
        <v>294</v>
      </c>
      <c r="C96" s="2" t="s">
        <v>151</v>
      </c>
      <c r="D96" s="2" t="s">
        <v>295</v>
      </c>
      <c r="E96" s="72"/>
      <c r="F96" s="71"/>
      <c r="G96" s="73"/>
      <c r="H96" s="71"/>
      <c r="I96" s="73"/>
      <c r="J96" s="71"/>
      <c r="K96" s="73"/>
      <c r="L96" s="71"/>
      <c r="M96" s="73"/>
      <c r="N96" s="71"/>
      <c r="O96" s="73"/>
      <c r="P96" s="71"/>
      <c r="Q96" s="73"/>
      <c r="R96" s="71"/>
      <c r="S96" s="73"/>
      <c r="T96" s="71"/>
      <c r="U96" s="73"/>
      <c r="V96" s="71"/>
      <c r="W96" s="73"/>
      <c r="X96" s="71"/>
    </row>
    <row r="97" spans="1:24" ht="30" outlineLevel="2" x14ac:dyDescent="0.25">
      <c r="A97" s="70" t="s">
        <v>296</v>
      </c>
      <c r="B97" s="71" t="s">
        <v>297</v>
      </c>
      <c r="C97" s="2" t="s">
        <v>151</v>
      </c>
      <c r="D97" s="2" t="s">
        <v>298</v>
      </c>
      <c r="E97" s="72"/>
      <c r="F97" s="71"/>
      <c r="G97" s="73"/>
      <c r="H97" s="71"/>
      <c r="I97" s="73"/>
      <c r="J97" s="71"/>
      <c r="K97" s="73"/>
      <c r="L97" s="71"/>
      <c r="M97" s="73"/>
      <c r="N97" s="71"/>
      <c r="O97" s="73"/>
      <c r="P97" s="71"/>
      <c r="Q97" s="73"/>
      <c r="R97" s="71"/>
      <c r="S97" s="73"/>
      <c r="T97" s="71"/>
      <c r="U97" s="73"/>
      <c r="V97" s="71"/>
      <c r="W97" s="73"/>
      <c r="X97" s="71"/>
    </row>
    <row r="98" spans="1:24" ht="30" outlineLevel="2" x14ac:dyDescent="0.25">
      <c r="A98" s="70" t="s">
        <v>299</v>
      </c>
      <c r="B98" s="71" t="s">
        <v>300</v>
      </c>
      <c r="C98" s="2" t="s">
        <v>151</v>
      </c>
      <c r="D98" s="2" t="s">
        <v>301</v>
      </c>
      <c r="E98" s="72"/>
      <c r="F98" s="71"/>
      <c r="G98" s="73"/>
      <c r="H98" s="71"/>
      <c r="I98" s="73"/>
      <c r="J98" s="71"/>
      <c r="K98" s="73"/>
      <c r="L98" s="71"/>
      <c r="M98" s="73"/>
      <c r="N98" s="71"/>
      <c r="O98" s="73"/>
      <c r="P98" s="71"/>
      <c r="Q98" s="73"/>
      <c r="R98" s="71"/>
      <c r="S98" s="73"/>
      <c r="T98" s="71"/>
      <c r="U98" s="73"/>
      <c r="V98" s="71"/>
      <c r="W98" s="73"/>
      <c r="X98" s="71"/>
    </row>
    <row r="99" spans="1:24" outlineLevel="3" x14ac:dyDescent="0.25">
      <c r="A99" s="70" t="s">
        <v>302</v>
      </c>
      <c r="B99" s="71" t="s">
        <v>303</v>
      </c>
      <c r="C99" s="2" t="s">
        <v>151</v>
      </c>
      <c r="D99" s="2" t="s">
        <v>304</v>
      </c>
      <c r="E99" s="72"/>
      <c r="F99" s="71"/>
      <c r="G99" s="73"/>
      <c r="H99" s="71"/>
      <c r="I99" s="73"/>
      <c r="J99" s="71"/>
      <c r="K99" s="73"/>
      <c r="L99" s="71"/>
      <c r="M99" s="73"/>
      <c r="N99" s="71"/>
      <c r="O99" s="73"/>
      <c r="P99" s="71"/>
      <c r="Q99" s="73"/>
      <c r="R99" s="71"/>
      <c r="S99" s="73"/>
      <c r="T99" s="71"/>
      <c r="U99" s="73"/>
      <c r="V99" s="71"/>
      <c r="W99" s="73"/>
      <c r="X99" s="71"/>
    </row>
    <row r="100" spans="1:24" outlineLevel="3" x14ac:dyDescent="0.25">
      <c r="A100" s="70" t="s">
        <v>305</v>
      </c>
      <c r="B100" s="71" t="s">
        <v>306</v>
      </c>
      <c r="C100" s="2" t="s">
        <v>151</v>
      </c>
      <c r="D100" s="2" t="s">
        <v>307</v>
      </c>
      <c r="E100" s="72"/>
      <c r="F100" s="71"/>
      <c r="G100" s="73"/>
      <c r="H100" s="71"/>
      <c r="I100" s="73"/>
      <c r="J100" s="71"/>
      <c r="K100" s="73"/>
      <c r="L100" s="71"/>
      <c r="M100" s="73"/>
      <c r="N100" s="71"/>
      <c r="O100" s="73"/>
      <c r="P100" s="71"/>
      <c r="Q100" s="73"/>
      <c r="R100" s="71"/>
      <c r="S100" s="73"/>
      <c r="T100" s="71"/>
      <c r="U100" s="73"/>
      <c r="V100" s="71"/>
      <c r="W100" s="73"/>
      <c r="X100" s="71"/>
    </row>
    <row r="101" spans="1:24" ht="30" outlineLevel="2" x14ac:dyDescent="0.25">
      <c r="A101" s="70" t="s">
        <v>308</v>
      </c>
      <c r="B101" s="71" t="s">
        <v>309</v>
      </c>
      <c r="C101" s="2" t="s">
        <v>151</v>
      </c>
      <c r="D101" s="2" t="s">
        <v>310</v>
      </c>
      <c r="E101" s="72"/>
      <c r="F101" s="71"/>
      <c r="G101" s="73"/>
      <c r="H101" s="71"/>
      <c r="I101" s="73"/>
      <c r="J101" s="71"/>
      <c r="K101" s="73"/>
      <c r="L101" s="71"/>
      <c r="M101" s="73"/>
      <c r="N101" s="71"/>
      <c r="O101" s="73"/>
      <c r="P101" s="71"/>
      <c r="Q101" s="73"/>
      <c r="R101" s="71"/>
      <c r="S101" s="73"/>
      <c r="T101" s="71"/>
      <c r="U101" s="73"/>
      <c r="V101" s="71"/>
      <c r="W101" s="73"/>
      <c r="X101" s="71"/>
    </row>
    <row r="102" spans="1:24" outlineLevel="2" x14ac:dyDescent="0.25">
      <c r="A102" s="70" t="s">
        <v>311</v>
      </c>
      <c r="B102" s="71" t="s">
        <v>312</v>
      </c>
      <c r="C102" s="2" t="s">
        <v>151</v>
      </c>
      <c r="D102" s="2" t="s">
        <v>313</v>
      </c>
      <c r="E102" s="72"/>
      <c r="F102" s="71"/>
      <c r="G102" s="75"/>
      <c r="H102" s="71"/>
      <c r="I102" s="73"/>
      <c r="J102" s="71"/>
      <c r="K102" s="73"/>
      <c r="L102" s="71"/>
      <c r="M102" s="73"/>
      <c r="N102" s="71"/>
      <c r="O102" s="73"/>
      <c r="P102" s="71"/>
      <c r="Q102" s="75"/>
      <c r="R102" s="71"/>
      <c r="S102" s="73"/>
      <c r="T102" s="71"/>
      <c r="U102" s="73"/>
      <c r="V102" s="71"/>
      <c r="W102" s="73"/>
      <c r="X102" s="71"/>
    </row>
    <row r="103" spans="1:24" ht="30" outlineLevel="2" x14ac:dyDescent="0.25">
      <c r="A103" s="70" t="s">
        <v>314</v>
      </c>
      <c r="B103" s="71" t="s">
        <v>315</v>
      </c>
      <c r="C103" s="2" t="s">
        <v>151</v>
      </c>
      <c r="D103" s="2" t="s">
        <v>316</v>
      </c>
      <c r="E103" s="72"/>
      <c r="F103" s="71"/>
      <c r="G103" s="73"/>
      <c r="H103" s="71"/>
      <c r="I103" s="73"/>
      <c r="J103" s="71"/>
      <c r="K103" s="73"/>
      <c r="L103" s="71"/>
      <c r="M103" s="73"/>
      <c r="N103" s="71"/>
      <c r="O103" s="73"/>
      <c r="P103" s="71"/>
      <c r="Q103" s="73"/>
      <c r="R103" s="71"/>
      <c r="S103" s="73"/>
      <c r="T103" s="71"/>
      <c r="U103" s="73"/>
      <c r="V103" s="71"/>
      <c r="W103" s="73"/>
      <c r="X103" s="71"/>
    </row>
    <row r="104" spans="1:24" ht="30" outlineLevel="2" x14ac:dyDescent="0.25">
      <c r="A104" s="70" t="s">
        <v>317</v>
      </c>
      <c r="B104" s="71" t="s">
        <v>318</v>
      </c>
      <c r="C104" s="2" t="s">
        <v>151</v>
      </c>
      <c r="D104" s="2" t="s">
        <v>319</v>
      </c>
      <c r="E104" s="72"/>
      <c r="F104" s="71"/>
      <c r="G104" s="76"/>
      <c r="H104" s="71"/>
      <c r="I104" s="73"/>
      <c r="J104" s="71"/>
      <c r="K104" s="73"/>
      <c r="L104" s="71"/>
      <c r="M104" s="73"/>
      <c r="N104" s="71"/>
      <c r="O104" s="73"/>
      <c r="P104" s="71"/>
      <c r="Q104" s="73"/>
      <c r="R104" s="71"/>
      <c r="S104" s="73"/>
      <c r="T104" s="71"/>
      <c r="U104" s="73"/>
      <c r="V104" s="71"/>
      <c r="W104" s="73"/>
      <c r="X104" s="71"/>
    </row>
    <row r="105" spans="1:24" ht="30" outlineLevel="2" x14ac:dyDescent="0.25">
      <c r="A105" s="70" t="s">
        <v>320</v>
      </c>
      <c r="B105" s="71" t="s">
        <v>321</v>
      </c>
      <c r="C105" s="2" t="s">
        <v>151</v>
      </c>
      <c r="D105" s="2" t="s">
        <v>322</v>
      </c>
      <c r="E105" s="72"/>
      <c r="F105" s="71"/>
      <c r="G105" s="73"/>
      <c r="H105" s="71"/>
      <c r="I105" s="73"/>
      <c r="J105" s="71"/>
      <c r="K105" s="73"/>
      <c r="L105" s="71"/>
      <c r="M105" s="73"/>
      <c r="N105" s="71"/>
      <c r="O105" s="73"/>
      <c r="P105" s="71"/>
      <c r="Q105" s="76"/>
      <c r="R105" s="71"/>
      <c r="S105" s="73"/>
      <c r="T105" s="71"/>
      <c r="U105" s="73"/>
      <c r="V105" s="71"/>
      <c r="W105" s="73"/>
      <c r="X105" s="71"/>
    </row>
    <row r="106" spans="1:24" ht="30" x14ac:dyDescent="0.25">
      <c r="A106" s="70"/>
      <c r="B106" s="71" t="s">
        <v>323</v>
      </c>
      <c r="C106" s="2" t="s">
        <v>324</v>
      </c>
      <c r="E106" s="71"/>
      <c r="F106" s="71"/>
      <c r="G106" s="70"/>
      <c r="H106" s="71"/>
      <c r="I106" s="70"/>
      <c r="J106" s="71"/>
      <c r="K106" s="70"/>
      <c r="L106" s="71"/>
      <c r="M106" s="70"/>
      <c r="N106" s="71"/>
      <c r="O106" s="70"/>
      <c r="P106" s="71"/>
      <c r="Q106" s="70"/>
      <c r="R106" s="71"/>
      <c r="S106" s="70"/>
      <c r="T106" s="71"/>
      <c r="U106" s="70"/>
      <c r="V106" s="71"/>
      <c r="W106" s="70"/>
      <c r="X106" s="71"/>
    </row>
    <row r="107" spans="1:24" ht="30" outlineLevel="1" x14ac:dyDescent="0.25">
      <c r="A107" s="70" t="s">
        <v>78</v>
      </c>
      <c r="B107" s="71" t="s">
        <v>325</v>
      </c>
      <c r="C107" s="2" t="s">
        <v>324</v>
      </c>
      <c r="D107" s="2" t="s">
        <v>326</v>
      </c>
      <c r="E107" s="71"/>
      <c r="F107" s="71"/>
      <c r="G107" s="70"/>
      <c r="H107" s="71"/>
      <c r="I107" s="70"/>
      <c r="J107" s="71"/>
      <c r="K107" s="70"/>
      <c r="L107" s="71"/>
      <c r="M107" s="70"/>
      <c r="N107" s="71"/>
      <c r="O107" s="70"/>
      <c r="P107" s="71"/>
      <c r="Q107" s="70"/>
      <c r="R107" s="71"/>
      <c r="S107" s="70"/>
      <c r="T107" s="71"/>
      <c r="U107" s="70"/>
      <c r="V107" s="71"/>
      <c r="W107" s="70"/>
      <c r="X107" s="71"/>
    </row>
    <row r="108" spans="1:24" ht="30" outlineLevel="1" x14ac:dyDescent="0.25">
      <c r="A108" s="70" t="s">
        <v>90</v>
      </c>
      <c r="B108" s="71" t="s">
        <v>327</v>
      </c>
      <c r="C108" s="2" t="s">
        <v>324</v>
      </c>
      <c r="D108" s="2" t="s">
        <v>130</v>
      </c>
      <c r="E108" s="72"/>
      <c r="F108" s="71"/>
      <c r="G108" s="73"/>
      <c r="H108" s="71"/>
      <c r="I108" s="73"/>
      <c r="J108" s="71"/>
      <c r="K108" s="73"/>
      <c r="L108" s="71"/>
      <c r="M108" s="73"/>
      <c r="N108" s="71"/>
      <c r="O108" s="73"/>
      <c r="P108" s="71"/>
      <c r="Q108" s="73"/>
      <c r="R108" s="71"/>
      <c r="S108" s="73"/>
      <c r="T108" s="71"/>
      <c r="U108" s="73"/>
      <c r="V108" s="71"/>
      <c r="W108" s="73"/>
      <c r="X108" s="71"/>
    </row>
    <row r="109" spans="1:24" ht="30" outlineLevel="1" x14ac:dyDescent="0.25">
      <c r="A109" s="70" t="s">
        <v>108</v>
      </c>
      <c r="B109" s="71" t="s">
        <v>328</v>
      </c>
      <c r="C109" s="2" t="s">
        <v>324</v>
      </c>
      <c r="D109" s="2" t="s">
        <v>132</v>
      </c>
      <c r="E109" s="72"/>
      <c r="F109" s="71"/>
      <c r="G109" s="73"/>
      <c r="H109" s="71"/>
      <c r="I109" s="73"/>
      <c r="J109" s="71"/>
      <c r="K109" s="73"/>
      <c r="L109" s="71"/>
      <c r="M109" s="73"/>
      <c r="N109" s="71"/>
      <c r="O109" s="73"/>
      <c r="P109" s="71"/>
      <c r="Q109" s="73"/>
      <c r="R109" s="71"/>
      <c r="S109" s="73"/>
      <c r="T109" s="71"/>
      <c r="U109" s="73"/>
      <c r="V109" s="71"/>
      <c r="W109" s="73"/>
      <c r="X109" s="71"/>
    </row>
    <row r="110" spans="1:24" ht="45" outlineLevel="1" x14ac:dyDescent="0.25">
      <c r="A110" s="70" t="s">
        <v>245</v>
      </c>
      <c r="B110" s="71" t="s">
        <v>329</v>
      </c>
      <c r="C110" s="2" t="s">
        <v>324</v>
      </c>
      <c r="D110" s="2" t="s">
        <v>158</v>
      </c>
      <c r="E110" s="72"/>
      <c r="F110" s="71"/>
      <c r="G110" s="73"/>
      <c r="H110" s="71"/>
      <c r="I110" s="73"/>
      <c r="J110" s="71"/>
      <c r="K110" s="73"/>
      <c r="L110" s="71"/>
      <c r="M110" s="73"/>
      <c r="N110" s="71"/>
      <c r="O110" s="73"/>
      <c r="P110" s="71"/>
      <c r="Q110" s="73"/>
      <c r="R110" s="71"/>
      <c r="S110" s="73"/>
      <c r="T110" s="71"/>
      <c r="U110" s="73"/>
      <c r="V110" s="71"/>
      <c r="W110" s="73"/>
      <c r="X110" s="71"/>
    </row>
    <row r="111" spans="1:24" ht="45" outlineLevel="1" x14ac:dyDescent="0.25">
      <c r="A111" s="70" t="s">
        <v>284</v>
      </c>
      <c r="B111" s="71" t="s">
        <v>330</v>
      </c>
      <c r="C111" s="2" t="s">
        <v>324</v>
      </c>
      <c r="D111" s="2" t="s">
        <v>160</v>
      </c>
      <c r="E111" s="72"/>
      <c r="F111" s="71"/>
      <c r="G111" s="73"/>
      <c r="H111" s="71"/>
      <c r="I111" s="73"/>
      <c r="J111" s="71"/>
      <c r="K111" s="73"/>
      <c r="L111" s="71"/>
      <c r="M111" s="73"/>
      <c r="N111" s="71"/>
      <c r="O111" s="73"/>
      <c r="P111" s="71"/>
      <c r="Q111" s="73"/>
      <c r="R111" s="71"/>
      <c r="S111" s="73"/>
      <c r="T111" s="71"/>
      <c r="U111" s="73"/>
      <c r="V111" s="71"/>
      <c r="W111" s="73"/>
      <c r="X111" s="71"/>
    </row>
    <row r="112" spans="1:24" ht="45" outlineLevel="1" x14ac:dyDescent="0.25">
      <c r="A112" s="70" t="s">
        <v>331</v>
      </c>
      <c r="B112" s="71" t="s">
        <v>332</v>
      </c>
      <c r="C112" s="2" t="s">
        <v>324</v>
      </c>
      <c r="D112" s="2" t="s">
        <v>141</v>
      </c>
      <c r="E112" s="72"/>
      <c r="F112" s="71"/>
      <c r="G112" s="73"/>
      <c r="H112" s="71"/>
      <c r="I112" s="73"/>
      <c r="J112" s="71"/>
      <c r="K112" s="73"/>
      <c r="L112" s="71"/>
      <c r="M112" s="73"/>
      <c r="N112" s="71"/>
      <c r="O112" s="73"/>
      <c r="P112" s="71"/>
      <c r="Q112" s="73"/>
      <c r="R112" s="71"/>
      <c r="S112" s="73"/>
      <c r="T112" s="71"/>
      <c r="U112" s="73"/>
      <c r="V112" s="71"/>
      <c r="W112" s="73"/>
      <c r="X112" s="71"/>
    </row>
    <row r="113" spans="1:24" ht="45" x14ac:dyDescent="0.25">
      <c r="A113" s="70"/>
      <c r="B113" s="71" t="s">
        <v>333</v>
      </c>
      <c r="C113" s="2" t="s">
        <v>334</v>
      </c>
      <c r="E113" s="71"/>
      <c r="F113" s="71"/>
      <c r="G113" s="70"/>
      <c r="H113" s="71"/>
      <c r="I113" s="70"/>
      <c r="J113" s="71"/>
      <c r="K113" s="70"/>
      <c r="L113" s="71"/>
      <c r="M113" s="70"/>
      <c r="N113" s="71"/>
      <c r="O113" s="70"/>
      <c r="P113" s="71"/>
      <c r="Q113" s="70"/>
      <c r="R113" s="71"/>
      <c r="S113" s="70"/>
      <c r="T113" s="71"/>
      <c r="U113" s="70"/>
      <c r="V113" s="71"/>
      <c r="W113" s="70"/>
      <c r="X113" s="71"/>
    </row>
    <row r="114" spans="1:24" ht="45" outlineLevel="1" x14ac:dyDescent="0.25">
      <c r="A114" s="70" t="s">
        <v>78</v>
      </c>
      <c r="B114" s="71" t="s">
        <v>335</v>
      </c>
      <c r="C114" s="2" t="s">
        <v>334</v>
      </c>
      <c r="D114" s="2" t="s">
        <v>80</v>
      </c>
      <c r="E114" s="72"/>
      <c r="F114" s="71"/>
      <c r="G114" s="73"/>
      <c r="H114" s="71"/>
      <c r="I114" s="73"/>
      <c r="J114" s="71"/>
      <c r="K114" s="73"/>
      <c r="L114" s="71"/>
      <c r="M114" s="73"/>
      <c r="N114" s="71"/>
      <c r="O114" s="73"/>
      <c r="P114" s="71"/>
      <c r="Q114" s="73"/>
      <c r="R114" s="71"/>
      <c r="S114" s="73"/>
      <c r="T114" s="71"/>
      <c r="U114" s="73"/>
      <c r="V114" s="71"/>
      <c r="W114" s="73"/>
      <c r="X114" s="71"/>
    </row>
    <row r="115" spans="1:24" ht="45" x14ac:dyDescent="0.25">
      <c r="A115" s="70"/>
      <c r="B115" s="71" t="s">
        <v>336</v>
      </c>
      <c r="C115" s="2" t="s">
        <v>337</v>
      </c>
      <c r="E115" s="71"/>
      <c r="F115" s="71"/>
      <c r="G115" s="70"/>
      <c r="H115" s="71"/>
      <c r="I115" s="70"/>
      <c r="J115" s="71"/>
      <c r="K115" s="70"/>
      <c r="L115" s="71"/>
      <c r="M115" s="70"/>
      <c r="N115" s="71"/>
      <c r="O115" s="70"/>
      <c r="P115" s="71"/>
      <c r="Q115" s="70"/>
      <c r="R115" s="71"/>
      <c r="S115" s="70"/>
      <c r="T115" s="71"/>
      <c r="U115" s="70"/>
      <c r="V115" s="71"/>
      <c r="W115" s="70"/>
      <c r="X115" s="71"/>
    </row>
    <row r="116" spans="1:24" ht="135" outlineLevel="1" x14ac:dyDescent="0.25">
      <c r="A116" s="70" t="s">
        <v>78</v>
      </c>
      <c r="B116" s="71" t="s">
        <v>338</v>
      </c>
      <c r="C116" s="2" t="s">
        <v>337</v>
      </c>
      <c r="D116" s="2" t="s">
        <v>339</v>
      </c>
      <c r="E116" s="72"/>
      <c r="F116" s="71"/>
      <c r="G116" s="73"/>
      <c r="H116" s="71"/>
      <c r="I116" s="73"/>
      <c r="J116" s="71"/>
      <c r="K116" s="73"/>
      <c r="L116" s="71"/>
      <c r="M116" s="73"/>
      <c r="N116" s="71"/>
      <c r="O116" s="73"/>
      <c r="P116" s="71"/>
      <c r="Q116" s="73"/>
      <c r="R116" s="71"/>
      <c r="S116" s="73"/>
      <c r="T116" s="71"/>
      <c r="U116" s="73"/>
      <c r="V116" s="71"/>
      <c r="W116" s="73"/>
      <c r="X116" s="71"/>
    </row>
    <row r="117" spans="1:24" ht="60" outlineLevel="2" x14ac:dyDescent="0.25">
      <c r="A117" s="70" t="s">
        <v>81</v>
      </c>
      <c r="B117" s="71" t="s">
        <v>340</v>
      </c>
      <c r="C117" s="2" t="s">
        <v>337</v>
      </c>
      <c r="D117" s="2" t="s">
        <v>128</v>
      </c>
      <c r="E117" s="72"/>
      <c r="F117" s="71"/>
      <c r="G117" s="73"/>
      <c r="H117" s="71"/>
      <c r="I117" s="73"/>
      <c r="J117" s="71"/>
      <c r="K117" s="73"/>
      <c r="L117" s="71"/>
      <c r="M117" s="73"/>
      <c r="N117" s="71"/>
      <c r="O117" s="73"/>
      <c r="P117" s="71"/>
      <c r="Q117" s="73"/>
      <c r="R117" s="71"/>
      <c r="S117" s="73"/>
      <c r="T117" s="71"/>
      <c r="U117" s="73"/>
      <c r="V117" s="71"/>
      <c r="W117" s="73"/>
      <c r="X117" s="71"/>
    </row>
    <row r="118" spans="1:24" ht="60" outlineLevel="2" x14ac:dyDescent="0.25">
      <c r="A118" s="70" t="s">
        <v>84</v>
      </c>
      <c r="B118" s="71" t="s">
        <v>341</v>
      </c>
      <c r="C118" s="2" t="s">
        <v>337</v>
      </c>
      <c r="D118" s="2" t="s">
        <v>326</v>
      </c>
      <c r="E118" s="72"/>
      <c r="F118" s="71"/>
      <c r="G118" s="73"/>
      <c r="H118" s="71"/>
      <c r="I118" s="73"/>
      <c r="J118" s="71"/>
      <c r="K118" s="73"/>
      <c r="L118" s="71"/>
      <c r="M118" s="73"/>
      <c r="N118" s="71"/>
      <c r="O118" s="73"/>
      <c r="P118" s="71"/>
      <c r="Q118" s="73"/>
      <c r="R118" s="71"/>
      <c r="S118" s="73"/>
      <c r="T118" s="71"/>
      <c r="U118" s="73"/>
      <c r="V118" s="71"/>
      <c r="W118" s="73"/>
      <c r="X118" s="71"/>
    </row>
    <row r="119" spans="1:24" ht="105" outlineLevel="2" x14ac:dyDescent="0.25">
      <c r="A119" s="70" t="s">
        <v>87</v>
      </c>
      <c r="B119" s="71" t="s">
        <v>342</v>
      </c>
      <c r="C119" s="2" t="s">
        <v>337</v>
      </c>
      <c r="D119" s="2" t="s">
        <v>343</v>
      </c>
      <c r="E119" s="72"/>
      <c r="F119" s="71"/>
      <c r="G119" s="73"/>
      <c r="H119" s="71"/>
      <c r="I119" s="73"/>
      <c r="J119" s="71"/>
      <c r="K119" s="73"/>
      <c r="L119" s="71"/>
      <c r="M119" s="73"/>
      <c r="N119" s="71"/>
      <c r="O119" s="73"/>
      <c r="P119" s="71"/>
      <c r="Q119" s="73"/>
      <c r="R119" s="71"/>
      <c r="S119" s="76"/>
      <c r="T119" s="71"/>
      <c r="U119" s="73"/>
      <c r="V119" s="71"/>
      <c r="W119" s="73"/>
      <c r="X119" s="71"/>
    </row>
    <row r="130" spans="1:2" hidden="1" x14ac:dyDescent="0.25">
      <c r="A130" s="2" t="s">
        <v>344</v>
      </c>
      <c r="B130" s="2" t="s">
        <v>345</v>
      </c>
    </row>
    <row r="131" spans="1:2" hidden="1" x14ac:dyDescent="0.25">
      <c r="A131" s="2">
        <f>IF(ISBLANK(E83),E83,VLOOKUP(E83,A130:B130,2,FALSE()))</f>
        <v>0</v>
      </c>
    </row>
    <row r="132" spans="1:2" hidden="1" x14ac:dyDescent="0.25">
      <c r="A132" s="2" t="e">
        <f>IF(ISBLANK(#REF!),#REF!,VLOOKUP(#REF!,A130:B130,2,FALSE()))</f>
        <v>#REF!</v>
      </c>
    </row>
    <row r="133" spans="1:2" hidden="1" x14ac:dyDescent="0.25">
      <c r="A133" s="2">
        <f>IF(ISBLANK(K83),K83,VLOOKUP(K83,A130:B130,2,FALSE()))</f>
        <v>0</v>
      </c>
    </row>
    <row r="134" spans="1:2" hidden="1" x14ac:dyDescent="0.25">
      <c r="A134" s="2" t="e">
        <f>IF(ISBLANK(#REF!),#REF!,VLOOKUP(#REF!,A130:B130,2,FALSE()))</f>
        <v>#REF!</v>
      </c>
    </row>
    <row r="135" spans="1:2" hidden="1" x14ac:dyDescent="0.25">
      <c r="A135" s="2">
        <f>IF(ISBLANK(M83),M83,VLOOKUP(M83,A130:B130,2,FALSE()))</f>
        <v>0</v>
      </c>
    </row>
    <row r="136" spans="1:2" hidden="1" x14ac:dyDescent="0.25">
      <c r="A136" s="2" t="e">
        <f>IF(ISBLANK(#REF!),#REF!,VLOOKUP(#REF!,A130:B130,2,FALSE()))</f>
        <v>#REF!</v>
      </c>
    </row>
    <row r="137" spans="1:2" hidden="1" x14ac:dyDescent="0.25">
      <c r="A137" s="2" t="e">
        <f>IF(ISBLANK(#REF!),#REF!,VLOOKUP(#REF!,A130:B130,2,FALSE()))</f>
        <v>#REF!</v>
      </c>
    </row>
    <row r="138" spans="1:2" hidden="1" x14ac:dyDescent="0.25">
      <c r="A138" s="2">
        <f>IF(ISBLANK(I83),I83,VLOOKUP(I83,A130:B130,2,FALSE()))</f>
        <v>0</v>
      </c>
    </row>
    <row r="139" spans="1:2" hidden="1" x14ac:dyDescent="0.25">
      <c r="A139" s="2" t="e">
        <f>IF(ISBLANK(#REF!),#REF!,VLOOKUP(#REF!,A130:B130,2,FALSE()))</f>
        <v>#REF!</v>
      </c>
    </row>
    <row r="140" spans="1:2" hidden="1" x14ac:dyDescent="0.25">
      <c r="A140" s="2" t="e">
        <f>IF(ISBLANK(#REF!),#REF!,VLOOKUP(#REF!,A130:B130,2,FALSE()))</f>
        <v>#REF!</v>
      </c>
    </row>
    <row r="141" spans="1:2" hidden="1" x14ac:dyDescent="0.25">
      <c r="A141" s="2" t="e">
        <f>IF(ISBLANK(#REF!),#REF!,VLOOKUP(#REF!,A130:B130,2,FALSE()))</f>
        <v>#REF!</v>
      </c>
    </row>
    <row r="142" spans="1:2" hidden="1" x14ac:dyDescent="0.25">
      <c r="A142" s="2" t="e">
        <f>IF(ISBLANK(#REF!),#REF!,VLOOKUP(#REF!,A130:B130,2,FALSE()))</f>
        <v>#REF!</v>
      </c>
    </row>
    <row r="143" spans="1:2" hidden="1" x14ac:dyDescent="0.25">
      <c r="A143" s="2">
        <f>IF(ISBLANK(U118),U118,VLOOKUP(U118,A130:B130,2,FALSE()))</f>
        <v>0</v>
      </c>
    </row>
    <row r="144" spans="1:2" hidden="1" x14ac:dyDescent="0.25">
      <c r="A144" s="2">
        <f>IF(ISBLANK(U117),U117,VLOOKUP(U117,A130:B130,2,FALSE()))</f>
        <v>0</v>
      </c>
    </row>
    <row r="145" spans="1:1" hidden="1" x14ac:dyDescent="0.25">
      <c r="A145" s="2" t="e">
        <f>IF(ISBLANK(#REF!),#REF!,VLOOKUP(#REF!,A130:B130,2,FALSE()))</f>
        <v>#REF!</v>
      </c>
    </row>
    <row r="146" spans="1:1" hidden="1" x14ac:dyDescent="0.25">
      <c r="A146" s="2">
        <f>IF(ISBLANK(W118),W118,VLOOKUP(W118,A130:B130,2,FALSE()))</f>
        <v>0</v>
      </c>
    </row>
    <row r="147" spans="1:1" hidden="1" x14ac:dyDescent="0.25">
      <c r="A147" s="2">
        <f>IF(ISBLANK(W117),W117,VLOOKUP(W117,A130:B130,2,FALSE()))</f>
        <v>0</v>
      </c>
    </row>
    <row r="148" spans="1:1" hidden="1" x14ac:dyDescent="0.25">
      <c r="A148" s="2">
        <f>IF(ISBLANK(O118),O118,VLOOKUP(O118,A130:B130,2,FALSE()))</f>
        <v>0</v>
      </c>
    </row>
    <row r="149" spans="1:1" hidden="1" x14ac:dyDescent="0.25">
      <c r="A149" s="2">
        <f>IF(ISBLANK(O117),O117,VLOOKUP(O117,A130:B130,2,FALSE()))</f>
        <v>0</v>
      </c>
    </row>
    <row r="150" spans="1:1" hidden="1" x14ac:dyDescent="0.25">
      <c r="A150" s="2" t="e">
        <f>IF(ISBLANK(#REF!),#REF!,VLOOKUP(#REF!,A130:B130,2,FALSE()))</f>
        <v>#REF!</v>
      </c>
    </row>
    <row r="151" spans="1:1" hidden="1" x14ac:dyDescent="0.25">
      <c r="A151" s="2" t="e">
        <f>IF(ISBLANK(#REF!),#REF!,VLOOKUP(#REF!,A130:B130,2,FALSE()))</f>
        <v>#REF!</v>
      </c>
    </row>
    <row r="152" spans="1:1" hidden="1" x14ac:dyDescent="0.25">
      <c r="A152" s="2">
        <f>IF(ISBLANK(I118),I118,VLOOKUP(I118,A130:B130,2,FALSE()))</f>
        <v>0</v>
      </c>
    </row>
    <row r="153" spans="1:1" hidden="1" x14ac:dyDescent="0.25">
      <c r="A153" s="2">
        <f>IF(ISBLANK(I117),I117,VLOOKUP(I117,A130:B130,2,FALSE()))</f>
        <v>0</v>
      </c>
    </row>
    <row r="154" spans="1:1" hidden="1" x14ac:dyDescent="0.25">
      <c r="A154" s="2" t="e">
        <f>IF(ISBLANK(#REF!),#REF!,VLOOKUP(#REF!,A130:B130,2,FALSE()))</f>
        <v>#REF!</v>
      </c>
    </row>
    <row r="155" spans="1:1" hidden="1" x14ac:dyDescent="0.25">
      <c r="A155" s="2">
        <f>IF(ISBLANK(W96),W96,VLOOKUP(W96,A130:B130,2,FALSE()))</f>
        <v>0</v>
      </c>
    </row>
    <row r="156" spans="1:1" hidden="1" x14ac:dyDescent="0.25">
      <c r="A156" s="2" t="e">
        <f>IF(ISBLANK(#REF!),#REF!,VLOOKUP(#REF!,A130:B130,2,FALSE()))</f>
        <v>#REF!</v>
      </c>
    </row>
    <row r="157" spans="1:1" hidden="1" x14ac:dyDescent="0.25">
      <c r="A157" s="2">
        <f>IF(ISBLANK(U96),U96,VLOOKUP(U96,A130:B130,2,FALSE()))</f>
        <v>0</v>
      </c>
    </row>
    <row r="158" spans="1:1" hidden="1" x14ac:dyDescent="0.25">
      <c r="A158" s="2" t="e">
        <f>IF(ISBLANK(#REF!),#REF!,VLOOKUP(#REF!,A130:B130,2,FALSE()))</f>
        <v>#REF!</v>
      </c>
    </row>
    <row r="159" spans="1:1" hidden="1" x14ac:dyDescent="0.25">
      <c r="A159" s="2">
        <f>IF(ISBLANK(S96),S96,VLOOKUP(S96,A130:B130,2,FALSE()))</f>
        <v>0</v>
      </c>
    </row>
    <row r="160" spans="1:1" hidden="1" x14ac:dyDescent="0.25">
      <c r="A160" s="2">
        <f>IF(ISBLANK(G118),G118,VLOOKUP(G118,A130:B130,2,FALSE()))</f>
        <v>0</v>
      </c>
    </row>
    <row r="161" spans="1:1" hidden="1" x14ac:dyDescent="0.25">
      <c r="A161" s="2">
        <f>IF(ISBLANK(G117),G117,VLOOKUP(G117,A130:B130,2,FALSE()))</f>
        <v>0</v>
      </c>
    </row>
    <row r="162" spans="1:1" hidden="1" x14ac:dyDescent="0.25">
      <c r="A162" s="2" t="e">
        <f>IF(ISBLANK(#REF!),#REF!,VLOOKUP(#REF!,A130:B130,2,FALSE()))</f>
        <v>#REF!</v>
      </c>
    </row>
    <row r="163" spans="1:1" hidden="1" x14ac:dyDescent="0.25">
      <c r="A163" s="2" t="e">
        <f>IF(ISBLANK(#REF!),#REF!,VLOOKUP(#REF!,A130:B130,2,FALSE()))</f>
        <v>#REF!</v>
      </c>
    </row>
    <row r="164" spans="1:1" hidden="1" x14ac:dyDescent="0.25">
      <c r="A164" s="2" t="e">
        <f>IF(ISBLANK(#REF!),#REF!,VLOOKUP(#REF!,A130:B130,2,FALSE()))</f>
        <v>#REF!</v>
      </c>
    </row>
    <row r="165" spans="1:1" hidden="1" x14ac:dyDescent="0.25">
      <c r="A165" s="2" t="e">
        <f>IF(ISBLANK(#REF!),#REF!,VLOOKUP(#REF!,A130:B130,2,FALSE()))</f>
        <v>#REF!</v>
      </c>
    </row>
    <row r="166" spans="1:1" hidden="1" x14ac:dyDescent="0.25">
      <c r="A166" s="2" t="e">
        <f>IF(ISBLANK(#REF!),#REF!,VLOOKUP(#REF!,A130:B130,2,FALSE()))</f>
        <v>#REF!</v>
      </c>
    </row>
    <row r="167" spans="1:1" hidden="1" x14ac:dyDescent="0.25">
      <c r="A167" s="2">
        <f>IF(ISBLANK(S83),S83,VLOOKUP(S83,A130:B130,2,FALSE()))</f>
        <v>0</v>
      </c>
    </row>
    <row r="168" spans="1:1" hidden="1" x14ac:dyDescent="0.25">
      <c r="A168" s="2">
        <f>IF(ISBLANK(I96),I96,VLOOKUP(I96,A130:B130,2,FALSE()))</f>
        <v>0</v>
      </c>
    </row>
    <row r="169" spans="1:1" hidden="1" x14ac:dyDescent="0.25">
      <c r="A169" s="2">
        <f>IF(ISBLANK(U83),U83,VLOOKUP(U83,A130:B130,2,FALSE()))</f>
        <v>0</v>
      </c>
    </row>
    <row r="170" spans="1:1" hidden="1" x14ac:dyDescent="0.25">
      <c r="A170" s="2">
        <f>IF(ISBLANK(O83),O83,VLOOKUP(O83,A130:B130,2,FALSE()))</f>
        <v>0</v>
      </c>
    </row>
    <row r="171" spans="1:1" hidden="1" x14ac:dyDescent="0.25">
      <c r="A171" s="2">
        <f>IF(ISBLANK(E96),E96,VLOOKUP(E96,A130:B130,2,FALSE()))</f>
        <v>0</v>
      </c>
    </row>
    <row r="172" spans="1:1" hidden="1" x14ac:dyDescent="0.25">
      <c r="A172" s="2" t="e">
        <f>IF(ISBLANK(#REF!),#REF!,VLOOKUP(#REF!,A130:B130,2,FALSE()))</f>
        <v>#REF!</v>
      </c>
    </row>
    <row r="173" spans="1:1" hidden="1" x14ac:dyDescent="0.25">
      <c r="A173" s="2" t="e">
        <f>IF(ISBLANK(#REF!),#REF!,VLOOKUP(#REF!,A130:B130,2,FALSE()))</f>
        <v>#REF!</v>
      </c>
    </row>
    <row r="174" spans="1:1" hidden="1" x14ac:dyDescent="0.25">
      <c r="A174" s="2">
        <f>IF(ISBLANK(O96),O96,VLOOKUP(O96,A130:B130,2,FALSE()))</f>
        <v>0</v>
      </c>
    </row>
    <row r="175" spans="1:1" hidden="1" x14ac:dyDescent="0.25">
      <c r="A175" s="2">
        <f>IF(ISBLANK(W83),W83,VLOOKUP(W83,A130:B130,2,FALSE()))</f>
        <v>0</v>
      </c>
    </row>
    <row r="176" spans="1:1" hidden="1" x14ac:dyDescent="0.25">
      <c r="A176" s="2">
        <f>IF(ISBLANK(M96),M96,VLOOKUP(M96,A130:B130,2,FALSE()))</f>
        <v>0</v>
      </c>
    </row>
    <row r="177" spans="1:2" hidden="1" x14ac:dyDescent="0.25">
      <c r="A177" s="2" t="e">
        <f>IF(ISBLANK(#REF!),#REF!,VLOOKUP(#REF!,A130:B130,2,FALSE()))</f>
        <v>#REF!</v>
      </c>
    </row>
    <row r="178" spans="1:2" hidden="1" x14ac:dyDescent="0.25">
      <c r="A178" s="2">
        <f>IF(ISBLANK(K96),K96,VLOOKUP(K96,A130:B130,2,FALSE()))</f>
        <v>0</v>
      </c>
    </row>
    <row r="179" spans="1:2" hidden="1" x14ac:dyDescent="0.25">
      <c r="A179" s="2" t="s">
        <v>346</v>
      </c>
      <c r="B179" s="2" t="s">
        <v>347</v>
      </c>
    </row>
    <row r="180" spans="1:2" hidden="1" x14ac:dyDescent="0.25">
      <c r="A180" s="2">
        <f>IF(ISBLANK(K57),K57,VLOOKUP(K57,A179:B179,2,FALSE()))</f>
        <v>0</v>
      </c>
    </row>
    <row r="181" spans="1:2" hidden="1" x14ac:dyDescent="0.25">
      <c r="A181" s="2">
        <f>IF(ISBLANK(K70),K70,VLOOKUP(K70,A179:B179,2,FALSE()))</f>
        <v>0</v>
      </c>
    </row>
  </sheetData>
  <mergeCells count="52">
    <mergeCell ref="O7:P7"/>
    <mergeCell ref="Q7:R7"/>
    <mergeCell ref="S7:T7"/>
    <mergeCell ref="U7:V7"/>
    <mergeCell ref="W7:X7"/>
    <mergeCell ref="E7:F7"/>
    <mergeCell ref="G7:H7"/>
    <mergeCell ref="I7:J7"/>
    <mergeCell ref="K7:L7"/>
    <mergeCell ref="M7:N7"/>
    <mergeCell ref="W6:X6"/>
    <mergeCell ref="M6:N6"/>
    <mergeCell ref="O6:P6"/>
    <mergeCell ref="Q6:R6"/>
    <mergeCell ref="S6:T6"/>
    <mergeCell ref="U6:V6"/>
    <mergeCell ref="U4:V4"/>
    <mergeCell ref="W4:X4"/>
    <mergeCell ref="Q5:R5"/>
    <mergeCell ref="S5:T5"/>
    <mergeCell ref="U5:V5"/>
    <mergeCell ref="W5:X5"/>
    <mergeCell ref="O4:P4"/>
    <mergeCell ref="Q4:R4"/>
    <mergeCell ref="S4:T4"/>
    <mergeCell ref="E5:F5"/>
    <mergeCell ref="G5:H5"/>
    <mergeCell ref="I5:J5"/>
    <mergeCell ref="K5:L5"/>
    <mergeCell ref="M5:N5"/>
    <mergeCell ref="O5:P5"/>
    <mergeCell ref="E4:F4"/>
    <mergeCell ref="G4:H4"/>
    <mergeCell ref="I4:J4"/>
    <mergeCell ref="K4:L4"/>
    <mergeCell ref="M4:N4"/>
    <mergeCell ref="W3:X3"/>
    <mergeCell ref="A3:A8"/>
    <mergeCell ref="B3:B8"/>
    <mergeCell ref="E3:F3"/>
    <mergeCell ref="G3:H3"/>
    <mergeCell ref="I3:J3"/>
    <mergeCell ref="K3:L3"/>
    <mergeCell ref="E6:F6"/>
    <mergeCell ref="G6:H6"/>
    <mergeCell ref="I6:J6"/>
    <mergeCell ref="K6:L6"/>
    <mergeCell ref="M3:N3"/>
    <mergeCell ref="O3:P3"/>
    <mergeCell ref="Q3:R3"/>
    <mergeCell ref="S3:T3"/>
    <mergeCell ref="U3:V3"/>
  </mergeCells>
  <phoneticPr fontId="8" type="noConversion"/>
  <dataValidations disablePrompts="1" count="2">
    <dataValidation type="list" showInputMessage="1" showErrorMessage="1" sqref="E83 I83 K83 M83 O83 S83 U83 W83 E96 I96 K96 M96 O96 S96 U96 W96 G117:G118 I117:I118 O117:O118 U117:U118 W117:W118" xr:uid="{5AFD5992-D3D0-4BDC-9C58-3C9DF281DB08}">
      <formula1>$A$130</formula1>
    </dataValidation>
    <dataValidation type="list" showInputMessage="1" showErrorMessage="1" sqref="K57 K70" xr:uid="{3BF8DE52-490B-4477-A25D-5571B53CFB2E}">
      <formula1>$A$179</formula1>
    </dataValidation>
  </dataValidations>
  <printOptions horizontalCentered="1"/>
  <pageMargins left="0.7" right="0.7" top="0.75" bottom="0.75" header="0.3" footer="0.3"/>
  <pageSetup paperSize="9" orientation="portrait"/>
  <headerFooter>
    <oddHeader>&amp;RMänz Jannis</oddHeader>
    <oddFooter>&amp;CAngebotsspiegel&amp;L&amp;D&amp;RSeite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C3162-2BA7-416E-8FEC-A12CD98945D3}">
  <dimension ref="A1:L47"/>
  <sheetViews>
    <sheetView zoomScaleNormal="100" workbookViewId="0">
      <pane xSplit="2" ySplit="12" topLeftCell="C13" activePane="bottomRight" state="frozen"/>
      <selection pane="topRight" activeCell="C1" sqref="C1"/>
      <selection pane="bottomLeft" activeCell="A2" sqref="A2"/>
      <selection pane="bottomRight" activeCell="A6" sqref="A6"/>
    </sheetView>
  </sheetViews>
  <sheetFormatPr baseColWidth="10" defaultColWidth="11.42578125" defaultRowHeight="15" outlineLevelRow="1" x14ac:dyDescent="0.25"/>
  <cols>
    <col min="1" max="1" width="30.7109375" style="2" bestFit="1" customWidth="1"/>
    <col min="2" max="2" width="26.42578125" style="2" bestFit="1" customWidth="1"/>
    <col min="3" max="12" width="20.5703125" style="2" customWidth="1"/>
    <col min="13" max="16384" width="11.42578125" style="2"/>
  </cols>
  <sheetData>
    <row r="1" spans="1:12" outlineLevel="1" x14ac:dyDescent="0.25">
      <c r="B1" s="2" t="s">
        <v>348</v>
      </c>
      <c r="C1" s="2" t="s">
        <v>349</v>
      </c>
      <c r="D1" s="2" t="str">
        <f>C1</f>
        <v>Angebotsspiegel!</v>
      </c>
      <c r="E1" s="2" t="str">
        <f t="shared" ref="E1:L1" si="0">D1</f>
        <v>Angebotsspiegel!</v>
      </c>
      <c r="F1" s="2" t="str">
        <f t="shared" si="0"/>
        <v>Angebotsspiegel!</v>
      </c>
      <c r="G1" s="2" t="str">
        <f t="shared" si="0"/>
        <v>Angebotsspiegel!</v>
      </c>
      <c r="H1" s="2" t="str">
        <f t="shared" si="0"/>
        <v>Angebotsspiegel!</v>
      </c>
      <c r="I1" s="2" t="str">
        <f t="shared" si="0"/>
        <v>Angebotsspiegel!</v>
      </c>
      <c r="J1" s="2" t="str">
        <f t="shared" si="0"/>
        <v>Angebotsspiegel!</v>
      </c>
      <c r="K1" s="2" t="str">
        <f t="shared" si="0"/>
        <v>Angebotsspiegel!</v>
      </c>
      <c r="L1" s="2" t="str">
        <f t="shared" si="0"/>
        <v>Angebotsspiegel!</v>
      </c>
    </row>
    <row r="2" spans="1:12" outlineLevel="1" x14ac:dyDescent="0.25">
      <c r="B2" s="2" t="s">
        <v>350</v>
      </c>
      <c r="C2" s="2" t="s">
        <v>351</v>
      </c>
      <c r="D2" s="2" t="s">
        <v>352</v>
      </c>
      <c r="E2" s="2" t="s">
        <v>353</v>
      </c>
      <c r="F2" s="2" t="s">
        <v>354</v>
      </c>
      <c r="G2" s="2" t="s">
        <v>355</v>
      </c>
      <c r="H2" s="2" t="s">
        <v>356</v>
      </c>
      <c r="I2" s="2" t="s">
        <v>357</v>
      </c>
      <c r="J2" s="2" t="s">
        <v>358</v>
      </c>
      <c r="K2" s="2" t="s">
        <v>359</v>
      </c>
      <c r="L2" s="2" t="s">
        <v>360</v>
      </c>
    </row>
    <row r="3" spans="1:12" outlineLevel="1" x14ac:dyDescent="0.25">
      <c r="B3" s="2" t="s">
        <v>361</v>
      </c>
    </row>
    <row r="4" spans="1:12" outlineLevel="1" x14ac:dyDescent="0.25">
      <c r="B4" s="2" t="s">
        <v>362</v>
      </c>
    </row>
    <row r="5" spans="1:12" outlineLevel="1" x14ac:dyDescent="0.25">
      <c r="B5" s="2" t="s">
        <v>363</v>
      </c>
    </row>
    <row r="6" spans="1:12" outlineLevel="1" x14ac:dyDescent="0.25">
      <c r="B6" s="2" t="s">
        <v>364</v>
      </c>
    </row>
    <row r="7" spans="1:12" outlineLevel="1" x14ac:dyDescent="0.25">
      <c r="B7" s="2" t="s">
        <v>365</v>
      </c>
    </row>
    <row r="8" spans="1:12" outlineLevel="1" x14ac:dyDescent="0.25"/>
    <row r="9" spans="1:12" outlineLevel="1" x14ac:dyDescent="0.25">
      <c r="B9" s="2" t="s">
        <v>366</v>
      </c>
      <c r="C9" s="2" t="e" cm="1">
        <f t="array" aca="1" ref="C9" ca="1">INDIRECT(C1&amp;C2&amp;C3)</f>
        <v>#REF!</v>
      </c>
      <c r="D9" s="2" t="e" cm="1">
        <f t="array" aca="1" ref="D9" ca="1">INDIRECT(D1&amp;D2&amp;D3)</f>
        <v>#REF!</v>
      </c>
      <c r="E9" s="2" t="e" cm="1">
        <f t="array" aca="1" ref="E9" ca="1">INDIRECT(E1&amp;E2&amp;E3)</f>
        <v>#REF!</v>
      </c>
      <c r="F9" s="2" t="e" cm="1">
        <f t="array" aca="1" ref="F9" ca="1">INDIRECT(F1&amp;F2&amp;F3)</f>
        <v>#REF!</v>
      </c>
      <c r="G9" s="2" t="e" cm="1">
        <f t="array" aca="1" ref="G9" ca="1">INDIRECT(G1&amp;G2&amp;G3)</f>
        <v>#REF!</v>
      </c>
      <c r="H9" s="2" t="e" cm="1">
        <f t="array" aca="1" ref="H9" ca="1">INDIRECT(H1&amp;H2&amp;H3)</f>
        <v>#REF!</v>
      </c>
      <c r="I9" s="2" t="e" cm="1">
        <f t="array" aca="1" ref="I9" ca="1">INDIRECT(I1&amp;I2&amp;I3)</f>
        <v>#REF!</v>
      </c>
      <c r="J9" s="2" t="e" cm="1">
        <f t="array" aca="1" ref="J9" ca="1">INDIRECT(J1&amp;J2&amp;J3)</f>
        <v>#REF!</v>
      </c>
      <c r="K9" s="2" t="e" cm="1">
        <f t="array" aca="1" ref="K9" ca="1">INDIRECT(K1&amp;K2&amp;K3)</f>
        <v>#REF!</v>
      </c>
      <c r="L9" s="2" t="e" cm="1">
        <f t="array" aca="1" ref="L9" ca="1">INDIRECT(L1&amp;L2&amp;L3)</f>
        <v>#REF!</v>
      </c>
    </row>
    <row r="10" spans="1:12" outlineLevel="1" x14ac:dyDescent="0.25"/>
    <row r="11" spans="1:12" outlineLevel="1" x14ac:dyDescent="0.25"/>
    <row r="12" spans="1:12" s="10" customFormat="1" ht="51" customHeight="1" x14ac:dyDescent="0.25">
      <c r="A12" s="8" t="s">
        <v>367</v>
      </c>
      <c r="B12" s="9"/>
      <c r="C12" s="11" t="e" cm="1">
        <f t="array" aca="1" ref="C12" ca="1">INDIRECT(C1&amp;C2&amp;C3)</f>
        <v>#REF!</v>
      </c>
      <c r="D12" s="11" t="e" cm="1">
        <f t="array" aca="1" ref="D12" ca="1">INDIRECT(D1&amp;D2&amp;D3)</f>
        <v>#REF!</v>
      </c>
      <c r="E12" s="11" t="e" cm="1">
        <f t="array" aca="1" ref="E12" ca="1">INDIRECT(E1&amp;E2&amp;E3)</f>
        <v>#REF!</v>
      </c>
      <c r="F12" s="11" t="e" cm="1">
        <f t="array" aca="1" ref="F12" ca="1">INDIRECT(F1&amp;F2&amp;F3)</f>
        <v>#REF!</v>
      </c>
      <c r="G12" s="11" t="e" cm="1">
        <f t="array" aca="1" ref="G12" ca="1">INDIRECT(G1&amp;G2&amp;G3)</f>
        <v>#REF!</v>
      </c>
      <c r="H12" s="11" t="e" cm="1">
        <f t="array" aca="1" ref="H12" ca="1">INDIRECT(H1&amp;H2&amp;H3)</f>
        <v>#REF!</v>
      </c>
      <c r="I12" s="11" t="e" cm="1">
        <f t="array" aca="1" ref="I12" ca="1">INDIRECT(I1&amp;I2&amp;I3)</f>
        <v>#REF!</v>
      </c>
      <c r="J12" s="11" t="e" cm="1">
        <f t="array" aca="1" ref="J12" ca="1">INDIRECT(J1&amp;J2&amp;J3)</f>
        <v>#REF!</v>
      </c>
      <c r="K12" s="11" t="e" cm="1">
        <f t="array" aca="1" ref="K12" ca="1">INDIRECT(K1&amp;K2&amp;K3)</f>
        <v>#REF!</v>
      </c>
      <c r="L12" s="11" t="e" cm="1">
        <f t="array" aca="1" ref="L12" ca="1">INDIRECT(L1&amp;L2&amp;L3)</f>
        <v>#REF!</v>
      </c>
    </row>
    <row r="14" spans="1:12" x14ac:dyDescent="0.25">
      <c r="B14" s="2" t="str">
        <f>B4</f>
        <v>Mittlerer Umsatz</v>
      </c>
      <c r="C14" s="54" t="e" cm="1">
        <f t="array" aca="1" ref="C14" ca="1">INDIRECT(C1&amp;C2&amp;C4)</f>
        <v>#REF!</v>
      </c>
      <c r="D14" s="54" t="e" cm="1">
        <f t="array" aca="1" ref="D14" ca="1">INDIRECT(D1&amp;D2&amp;D4)</f>
        <v>#REF!</v>
      </c>
      <c r="E14" s="54" t="e" cm="1">
        <f t="array" aca="1" ref="E14" ca="1">INDIRECT(E1&amp;E2&amp;E4)</f>
        <v>#REF!</v>
      </c>
      <c r="F14" s="54" t="e" cm="1">
        <f t="array" aca="1" ref="F14" ca="1">INDIRECT(F1&amp;F2&amp;F4)</f>
        <v>#REF!</v>
      </c>
      <c r="G14" s="54" t="e" cm="1">
        <f t="array" aca="1" ref="G14" ca="1">INDIRECT(G1&amp;G2&amp;G4)</f>
        <v>#REF!</v>
      </c>
      <c r="H14" s="54" t="e" cm="1">
        <f t="array" aca="1" ref="H14" ca="1">INDIRECT(H1&amp;H2&amp;H4)</f>
        <v>#REF!</v>
      </c>
      <c r="I14" s="54" t="e" cm="1">
        <f t="array" aca="1" ref="I14" ca="1">INDIRECT(I1&amp;I2&amp;I4)</f>
        <v>#REF!</v>
      </c>
      <c r="J14" s="54" t="e" cm="1">
        <f t="array" aca="1" ref="J14" ca="1">INDIRECT(J1&amp;J2&amp;J4)</f>
        <v>#REF!</v>
      </c>
      <c r="K14" s="54" t="e" cm="1">
        <f t="array" aca="1" ref="K14" ca="1">INDIRECT(K1&amp;K2&amp;K4)</f>
        <v>#REF!</v>
      </c>
      <c r="L14" s="54" t="e" cm="1">
        <f t="array" aca="1" ref="L14" ca="1">INDIRECT(L1&amp;L2&amp;L4)</f>
        <v>#REF!</v>
      </c>
    </row>
    <row r="15" spans="1:12" x14ac:dyDescent="0.25">
      <c r="B15" s="2" t="s">
        <v>368</v>
      </c>
      <c r="C15" s="55" t="e">
        <f ca="1">$B$12/C14</f>
        <v>#REF!</v>
      </c>
      <c r="D15" s="55" t="e">
        <f t="shared" ref="D15:L15" ca="1" si="1">$B$12/D14</f>
        <v>#REF!</v>
      </c>
      <c r="E15" s="55" t="e">
        <f t="shared" ca="1" si="1"/>
        <v>#REF!</v>
      </c>
      <c r="F15" s="55" t="e">
        <f ca="1">$B$12/F14</f>
        <v>#REF!</v>
      </c>
      <c r="G15" s="55" t="e">
        <f t="shared" ca="1" si="1"/>
        <v>#REF!</v>
      </c>
      <c r="H15" s="55" t="e">
        <f t="shared" ca="1" si="1"/>
        <v>#REF!</v>
      </c>
      <c r="I15" s="55" t="e">
        <f t="shared" ca="1" si="1"/>
        <v>#REF!</v>
      </c>
      <c r="J15" s="55" t="e">
        <f t="shared" ca="1" si="1"/>
        <v>#REF!</v>
      </c>
      <c r="K15" s="55" t="e">
        <f t="shared" ca="1" si="1"/>
        <v>#REF!</v>
      </c>
      <c r="L15" s="55" t="e">
        <f t="shared" ca="1" si="1"/>
        <v>#REF!</v>
      </c>
    </row>
    <row r="16" spans="1:12" x14ac:dyDescent="0.25">
      <c r="C16" s="55"/>
      <c r="D16" s="55"/>
      <c r="E16" s="55"/>
      <c r="F16" s="55"/>
    </row>
    <row r="17" spans="2:12" x14ac:dyDescent="0.25">
      <c r="B17" s="2" t="s">
        <v>369</v>
      </c>
      <c r="C17" s="56"/>
      <c r="D17" s="56"/>
      <c r="E17" s="56"/>
      <c r="F17" s="56"/>
    </row>
    <row r="18" spans="2:12" x14ac:dyDescent="0.25">
      <c r="B18" s="2" t="s">
        <v>370</v>
      </c>
      <c r="C18" s="56"/>
      <c r="D18" s="56"/>
      <c r="E18" s="56"/>
      <c r="F18" s="56"/>
    </row>
    <row r="19" spans="2:12" x14ac:dyDescent="0.25">
      <c r="B19" s="2" t="s">
        <v>371</v>
      </c>
      <c r="C19" s="56"/>
      <c r="D19" s="56"/>
      <c r="E19" s="56"/>
      <c r="F19" s="56"/>
    </row>
    <row r="20" spans="2:12" x14ac:dyDescent="0.25">
      <c r="B20" s="2" t="s">
        <v>372</v>
      </c>
      <c r="C20" s="56"/>
      <c r="D20" s="56"/>
      <c r="E20" s="56"/>
      <c r="F20" s="56"/>
    </row>
    <row r="21" spans="2:12" x14ac:dyDescent="0.25">
      <c r="B21" s="2" t="s">
        <v>373</v>
      </c>
      <c r="C21" s="56"/>
      <c r="D21" s="56"/>
      <c r="E21" s="56"/>
      <c r="F21" s="56"/>
    </row>
    <row r="22" spans="2:12" x14ac:dyDescent="0.25">
      <c r="B22" s="2" t="s">
        <v>374</v>
      </c>
      <c r="C22" s="56"/>
      <c r="D22" s="56"/>
      <c r="E22" s="56"/>
      <c r="F22" s="56"/>
    </row>
    <row r="23" spans="2:12" x14ac:dyDescent="0.25">
      <c r="C23" s="56"/>
      <c r="D23" s="56"/>
      <c r="E23" s="56"/>
      <c r="F23" s="56"/>
    </row>
    <row r="24" spans="2:12" x14ac:dyDescent="0.25">
      <c r="B24" s="57" t="s">
        <v>375</v>
      </c>
      <c r="C24" s="58">
        <f>SUM(C17:C22)</f>
        <v>0</v>
      </c>
      <c r="D24" s="58">
        <f t="shared" ref="D24:L24" si="2">SUM(D17:D22)</f>
        <v>0</v>
      </c>
      <c r="E24" s="58">
        <f t="shared" si="2"/>
        <v>0</v>
      </c>
      <c r="F24" s="58">
        <f t="shared" si="2"/>
        <v>0</v>
      </c>
      <c r="G24" s="58">
        <f t="shared" si="2"/>
        <v>0</v>
      </c>
      <c r="H24" s="58">
        <f t="shared" si="2"/>
        <v>0</v>
      </c>
      <c r="I24" s="58">
        <f t="shared" si="2"/>
        <v>0</v>
      </c>
      <c r="J24" s="58">
        <f t="shared" si="2"/>
        <v>0</v>
      </c>
      <c r="K24" s="58">
        <f t="shared" si="2"/>
        <v>0</v>
      </c>
      <c r="L24" s="58">
        <f t="shared" si="2"/>
        <v>0</v>
      </c>
    </row>
    <row r="25" spans="2:12" x14ac:dyDescent="0.25">
      <c r="C25" s="54"/>
      <c r="D25" s="54"/>
      <c r="E25" s="54"/>
      <c r="F25" s="54"/>
    </row>
    <row r="26" spans="2:12" x14ac:dyDescent="0.25">
      <c r="C26" s="54"/>
      <c r="D26" s="54"/>
      <c r="E26" s="54"/>
      <c r="F26" s="54"/>
    </row>
    <row r="27" spans="2:12" x14ac:dyDescent="0.25">
      <c r="C27" s="54"/>
      <c r="D27" s="54"/>
      <c r="E27" s="54"/>
      <c r="F27" s="54"/>
    </row>
    <row r="28" spans="2:12" x14ac:dyDescent="0.25">
      <c r="B28" s="2" t="s">
        <v>376</v>
      </c>
      <c r="C28" s="54"/>
      <c r="D28" s="54"/>
      <c r="E28" s="54"/>
      <c r="F28" s="54"/>
    </row>
    <row r="29" spans="2:12" x14ac:dyDescent="0.25">
      <c r="B29" s="2" t="str">
        <f>B5</f>
        <v>Mittlerer Umsatzanteil</v>
      </c>
      <c r="C29" s="54" t="e" cm="1">
        <f t="array" aca="1" ref="C29" ca="1">INDIRECT(C$1&amp;C$2&amp;C5)</f>
        <v>#REF!</v>
      </c>
      <c r="D29" s="54" t="e" cm="1">
        <f t="array" aca="1" ref="D29" ca="1">INDIRECT(D$1&amp;D$2&amp;D5)</f>
        <v>#REF!</v>
      </c>
      <c r="E29" s="54" t="e" cm="1">
        <f t="array" aca="1" ref="E29" ca="1">INDIRECT(E$1&amp;E$2&amp;E5)</f>
        <v>#REF!</v>
      </c>
      <c r="F29" s="54" t="e" cm="1">
        <f t="array" aca="1" ref="F29" ca="1">INDIRECT(F$1&amp;F$2&amp;F5)</f>
        <v>#REF!</v>
      </c>
      <c r="G29" s="54" t="e" cm="1">
        <f t="array" aca="1" ref="G29" ca="1">INDIRECT(G$1&amp;G$2&amp;G5)</f>
        <v>#REF!</v>
      </c>
      <c r="H29" s="54" t="e" cm="1">
        <f t="array" aca="1" ref="H29" ca="1">INDIRECT(H$1&amp;H$2&amp;H5)</f>
        <v>#REF!</v>
      </c>
      <c r="I29" s="54" t="e" cm="1">
        <f t="array" aca="1" ref="I29" ca="1">INDIRECT(I$1&amp;I$2&amp;I5)</f>
        <v>#REF!</v>
      </c>
      <c r="J29" s="54" t="e" cm="1">
        <f t="array" aca="1" ref="J29" ca="1">INDIRECT(J$1&amp;J$2&amp;J5)</f>
        <v>#REF!</v>
      </c>
      <c r="K29" s="54" t="e" cm="1">
        <f t="array" aca="1" ref="K29" ca="1">INDIRECT(K$1&amp;K$2&amp;K5)</f>
        <v>#REF!</v>
      </c>
      <c r="L29" s="54" t="e" cm="1">
        <f t="array" aca="1" ref="L29" ca="1">INDIRECT(L$1&amp;L$2&amp;L5)</f>
        <v>#REF!</v>
      </c>
    </row>
    <row r="30" spans="2:12" x14ac:dyDescent="0.25">
      <c r="B30" s="2" t="str">
        <f t="shared" ref="B30:B31" si="3">B6</f>
        <v>Umsatzanteile  letztes GJ</v>
      </c>
      <c r="C30" s="54" t="e" cm="1">
        <f t="array" aca="1" ref="C30" ca="1">INDIRECT(C$1&amp;C$2&amp;C6)</f>
        <v>#REF!</v>
      </c>
      <c r="D30" s="54" t="e" cm="1">
        <f t="array" aca="1" ref="D30" ca="1">INDIRECT(D$1&amp;D$2&amp;D6)</f>
        <v>#REF!</v>
      </c>
      <c r="E30" s="54" t="e" cm="1">
        <f t="array" aca="1" ref="E30" ca="1">INDIRECT(E$1&amp;E$2&amp;E6)</f>
        <v>#REF!</v>
      </c>
      <c r="F30" s="54" t="e" cm="1">
        <f t="array" aca="1" ref="F30" ca="1">INDIRECT(F$1&amp;F$2&amp;F6)</f>
        <v>#REF!</v>
      </c>
      <c r="G30" s="54" t="e" cm="1">
        <f t="array" aca="1" ref="G30" ca="1">INDIRECT(G$1&amp;G$2&amp;G6)</f>
        <v>#REF!</v>
      </c>
      <c r="H30" s="54" t="e" cm="1">
        <f t="array" aca="1" ref="H30" ca="1">INDIRECT(H$1&amp;H$2&amp;H6)</f>
        <v>#REF!</v>
      </c>
      <c r="I30" s="54" t="e" cm="1">
        <f t="array" aca="1" ref="I30" ca="1">INDIRECT(I$1&amp;I$2&amp;I6)</f>
        <v>#REF!</v>
      </c>
      <c r="J30" s="54" t="e" cm="1">
        <f t="array" aca="1" ref="J30" ca="1">INDIRECT(J$1&amp;J$2&amp;J6)</f>
        <v>#REF!</v>
      </c>
      <c r="K30" s="54" t="e" cm="1">
        <f t="array" aca="1" ref="K30" ca="1">INDIRECT(K$1&amp;K$2&amp;K6)</f>
        <v>#REF!</v>
      </c>
      <c r="L30" s="54" t="e" cm="1">
        <f t="array" aca="1" ref="L30" ca="1">INDIRECT(L$1&amp;L$2&amp;L6)</f>
        <v>#REF!</v>
      </c>
    </row>
    <row r="31" spans="2:12" x14ac:dyDescent="0.25">
      <c r="B31" s="2" t="str">
        <f t="shared" si="3"/>
        <v>Umsatzanteile vorletztes GJ</v>
      </c>
      <c r="C31" s="54" t="e" cm="1">
        <f t="array" aca="1" ref="C31" ca="1">INDIRECT(C$1&amp;C$2&amp;C7)</f>
        <v>#REF!</v>
      </c>
      <c r="D31" s="54" t="e" cm="1">
        <f t="array" aca="1" ref="D31" ca="1">INDIRECT(D$1&amp;D$2&amp;D7)</f>
        <v>#REF!</v>
      </c>
      <c r="E31" s="54" t="e" cm="1">
        <f t="array" aca="1" ref="E31" ca="1">INDIRECT(E$1&amp;E$2&amp;E7)</f>
        <v>#REF!</v>
      </c>
      <c r="F31" s="54" t="e" cm="1">
        <f t="array" aca="1" ref="F31" ca="1">INDIRECT(F$1&amp;F$2&amp;F7)</f>
        <v>#REF!</v>
      </c>
      <c r="G31" s="54" t="e" cm="1">
        <f t="array" aca="1" ref="G31" ca="1">INDIRECT(G$1&amp;G$2&amp;G7)</f>
        <v>#REF!</v>
      </c>
      <c r="H31" s="54" t="e" cm="1">
        <f t="array" aca="1" ref="H31" ca="1">INDIRECT(H$1&amp;H$2&amp;H7)</f>
        <v>#REF!</v>
      </c>
      <c r="I31" s="54" t="e" cm="1">
        <f t="array" aca="1" ref="I31" ca="1">INDIRECT(I$1&amp;I$2&amp;I7)</f>
        <v>#REF!</v>
      </c>
      <c r="J31" s="54" t="e" cm="1">
        <f t="array" aca="1" ref="J31" ca="1">INDIRECT(J$1&amp;J$2&amp;J7)</f>
        <v>#REF!</v>
      </c>
      <c r="K31" s="54" t="e" cm="1">
        <f t="array" aca="1" ref="K31" ca="1">INDIRECT(K$1&amp;K$2&amp;K7)</f>
        <v>#REF!</v>
      </c>
      <c r="L31" s="54" t="e" cm="1">
        <f t="array" aca="1" ref="L31" ca="1">INDIRECT(L$1&amp;L$2&amp;L7)</f>
        <v>#REF!</v>
      </c>
    </row>
    <row r="32" spans="2:12" x14ac:dyDescent="0.25">
      <c r="C32" s="54"/>
      <c r="D32" s="54"/>
      <c r="E32" s="54"/>
      <c r="F32" s="54"/>
    </row>
    <row r="33" spans="1:12" x14ac:dyDescent="0.25">
      <c r="B33" s="2" t="s">
        <v>377</v>
      </c>
      <c r="C33" s="54"/>
      <c r="D33" s="54"/>
      <c r="E33" s="54"/>
      <c r="F33" s="54"/>
    </row>
    <row r="34" spans="1:12" x14ac:dyDescent="0.25">
      <c r="B34" s="1" t="str">
        <f>B29</f>
        <v>Mittlerer Umsatzanteil</v>
      </c>
      <c r="C34" s="59" t="e">
        <f ca="1">$B$12/C29</f>
        <v>#REF!</v>
      </c>
      <c r="D34" s="59" t="e">
        <f t="shared" ref="D34:L36" ca="1" si="4">$B$12/D29</f>
        <v>#REF!</v>
      </c>
      <c r="E34" s="59" t="e">
        <f t="shared" ca="1" si="4"/>
        <v>#REF!</v>
      </c>
      <c r="F34" s="59" t="e">
        <f t="shared" ca="1" si="4"/>
        <v>#REF!</v>
      </c>
      <c r="G34" s="59" t="e">
        <f t="shared" ca="1" si="4"/>
        <v>#REF!</v>
      </c>
      <c r="H34" s="59" t="e">
        <f t="shared" ca="1" si="4"/>
        <v>#REF!</v>
      </c>
      <c r="I34" s="59" t="e">
        <f t="shared" ca="1" si="4"/>
        <v>#REF!</v>
      </c>
      <c r="J34" s="59" t="e">
        <f t="shared" ca="1" si="4"/>
        <v>#REF!</v>
      </c>
      <c r="K34" s="59" t="e">
        <f t="shared" ca="1" si="4"/>
        <v>#REF!</v>
      </c>
      <c r="L34" s="59" t="e">
        <f t="shared" ca="1" si="4"/>
        <v>#REF!</v>
      </c>
    </row>
    <row r="35" spans="1:12" x14ac:dyDescent="0.25">
      <c r="B35" s="2" t="str">
        <f t="shared" ref="B35:B36" si="5">B30</f>
        <v>Umsatzanteile  letztes GJ</v>
      </c>
      <c r="C35" s="55" t="e">
        <f t="shared" ref="C35:C36" ca="1" si="6">$B$12/C30</f>
        <v>#REF!</v>
      </c>
      <c r="D35" s="55" t="e">
        <f t="shared" ca="1" si="4"/>
        <v>#REF!</v>
      </c>
      <c r="E35" s="55" t="e">
        <f t="shared" ca="1" si="4"/>
        <v>#REF!</v>
      </c>
      <c r="F35" s="55" t="e">
        <f t="shared" ca="1" si="4"/>
        <v>#REF!</v>
      </c>
      <c r="G35" s="55" t="e">
        <f t="shared" ca="1" si="4"/>
        <v>#REF!</v>
      </c>
      <c r="H35" s="55" t="e">
        <f t="shared" ca="1" si="4"/>
        <v>#REF!</v>
      </c>
      <c r="I35" s="55" t="e">
        <f t="shared" ca="1" si="4"/>
        <v>#REF!</v>
      </c>
      <c r="J35" s="55" t="e">
        <f t="shared" ca="1" si="4"/>
        <v>#REF!</v>
      </c>
      <c r="K35" s="55" t="e">
        <f t="shared" ca="1" si="4"/>
        <v>#REF!</v>
      </c>
      <c r="L35" s="55" t="e">
        <f t="shared" ca="1" si="4"/>
        <v>#REF!</v>
      </c>
    </row>
    <row r="36" spans="1:12" x14ac:dyDescent="0.25">
      <c r="B36" s="2" t="str">
        <f t="shared" si="5"/>
        <v>Umsatzanteile vorletztes GJ</v>
      </c>
      <c r="C36" s="55" t="e">
        <f t="shared" ca="1" si="6"/>
        <v>#REF!</v>
      </c>
      <c r="D36" s="55" t="e">
        <f t="shared" ca="1" si="4"/>
        <v>#REF!</v>
      </c>
      <c r="E36" s="55" t="e">
        <f t="shared" ca="1" si="4"/>
        <v>#REF!</v>
      </c>
      <c r="F36" s="55" t="e">
        <f t="shared" ca="1" si="4"/>
        <v>#REF!</v>
      </c>
      <c r="G36" s="55" t="e">
        <f t="shared" ca="1" si="4"/>
        <v>#REF!</v>
      </c>
      <c r="H36" s="55" t="e">
        <f t="shared" ca="1" si="4"/>
        <v>#REF!</v>
      </c>
      <c r="I36" s="55" t="e">
        <f t="shared" ca="1" si="4"/>
        <v>#REF!</v>
      </c>
      <c r="J36" s="55" t="e">
        <f t="shared" ca="1" si="4"/>
        <v>#REF!</v>
      </c>
      <c r="K36" s="55" t="e">
        <f t="shared" ca="1" si="4"/>
        <v>#REF!</v>
      </c>
      <c r="L36" s="55" t="e">
        <f t="shared" ca="1" si="4"/>
        <v>#REF!</v>
      </c>
    </row>
    <row r="37" spans="1:12" x14ac:dyDescent="0.25">
      <c r="B37" s="60"/>
      <c r="C37" s="55"/>
      <c r="D37" s="55"/>
      <c r="E37" s="55"/>
      <c r="F37" s="55"/>
    </row>
    <row r="38" spans="1:12" x14ac:dyDescent="0.25">
      <c r="A38" s="2" t="s">
        <v>378</v>
      </c>
      <c r="B38" s="2" t="s">
        <v>369</v>
      </c>
      <c r="C38" s="56"/>
      <c r="D38" s="56"/>
      <c r="E38" s="56"/>
      <c r="F38" s="56"/>
      <c r="G38" s="56"/>
      <c r="H38" s="56"/>
      <c r="I38" s="56"/>
      <c r="J38" s="56"/>
      <c r="K38" s="56"/>
      <c r="L38" s="56"/>
    </row>
    <row r="39" spans="1:12" x14ac:dyDescent="0.25">
      <c r="B39" s="2" t="s">
        <v>379</v>
      </c>
      <c r="C39" s="56"/>
      <c r="D39" s="56"/>
      <c r="E39" s="56"/>
      <c r="F39" s="56"/>
    </row>
    <row r="40" spans="1:12" x14ac:dyDescent="0.25">
      <c r="B40" s="2" t="s">
        <v>380</v>
      </c>
      <c r="C40" s="56"/>
      <c r="D40" s="56"/>
      <c r="E40" s="56"/>
      <c r="F40" s="56"/>
    </row>
    <row r="41" spans="1:12" x14ac:dyDescent="0.25">
      <c r="B41" s="2" t="s">
        <v>372</v>
      </c>
      <c r="C41" s="56"/>
      <c r="D41" s="56"/>
      <c r="E41" s="56"/>
      <c r="F41" s="56"/>
    </row>
    <row r="42" spans="1:12" x14ac:dyDescent="0.25">
      <c r="B42" s="2" t="s">
        <v>373</v>
      </c>
      <c r="C42" s="56"/>
      <c r="D42" s="56"/>
      <c r="E42" s="56"/>
      <c r="F42" s="56"/>
    </row>
    <row r="43" spans="1:12" x14ac:dyDescent="0.25">
      <c r="B43" s="2" t="s">
        <v>374</v>
      </c>
      <c r="C43" s="56"/>
      <c r="D43" s="56"/>
      <c r="E43" s="56"/>
      <c r="F43" s="56">
        <v>0</v>
      </c>
    </row>
    <row r="44" spans="1:12" x14ac:dyDescent="0.25">
      <c r="C44" s="56"/>
      <c r="D44" s="56"/>
      <c r="E44" s="56"/>
      <c r="F44" s="56"/>
    </row>
    <row r="45" spans="1:12" x14ac:dyDescent="0.25">
      <c r="B45" s="57" t="s">
        <v>381</v>
      </c>
      <c r="C45" s="61">
        <f>SUM(C38:C43)</f>
        <v>0</v>
      </c>
      <c r="D45" s="61">
        <f t="shared" ref="D45:L45" si="7">SUM(D38:D43)</f>
        <v>0</v>
      </c>
      <c r="E45" s="61">
        <f t="shared" si="7"/>
        <v>0</v>
      </c>
      <c r="F45" s="61">
        <f t="shared" si="7"/>
        <v>0</v>
      </c>
      <c r="G45" s="61">
        <f t="shared" si="7"/>
        <v>0</v>
      </c>
      <c r="H45" s="61">
        <f t="shared" si="7"/>
        <v>0</v>
      </c>
      <c r="I45" s="61">
        <f t="shared" si="7"/>
        <v>0</v>
      </c>
      <c r="J45" s="61">
        <f t="shared" si="7"/>
        <v>0</v>
      </c>
      <c r="K45" s="61">
        <f t="shared" si="7"/>
        <v>0</v>
      </c>
      <c r="L45" s="61">
        <f t="shared" si="7"/>
        <v>0</v>
      </c>
    </row>
    <row r="46" spans="1:12" x14ac:dyDescent="0.25">
      <c r="C46" s="62"/>
      <c r="D46" s="62"/>
      <c r="E46" s="62"/>
      <c r="F46" s="62"/>
      <c r="G46" s="62"/>
      <c r="H46" s="62"/>
      <c r="I46" s="62"/>
      <c r="J46" s="62"/>
      <c r="K46" s="62"/>
      <c r="L46" s="62"/>
    </row>
    <row r="47" spans="1:12" ht="21" x14ac:dyDescent="0.35">
      <c r="B47" s="63" t="s">
        <v>382</v>
      </c>
      <c r="C47" s="64">
        <f>AVERAGE(C45,C24)</f>
        <v>0</v>
      </c>
      <c r="D47" s="64">
        <f t="shared" ref="D47:L47" si="8">AVERAGE(D45,D24)</f>
        <v>0</v>
      </c>
      <c r="E47" s="64">
        <f t="shared" si="8"/>
        <v>0</v>
      </c>
      <c r="F47" s="64">
        <f t="shared" si="8"/>
        <v>0</v>
      </c>
      <c r="G47" s="64">
        <f t="shared" si="8"/>
        <v>0</v>
      </c>
      <c r="H47" s="64">
        <f t="shared" si="8"/>
        <v>0</v>
      </c>
      <c r="I47" s="64">
        <f t="shared" si="8"/>
        <v>0</v>
      </c>
      <c r="J47" s="64">
        <f t="shared" si="8"/>
        <v>0</v>
      </c>
      <c r="K47" s="64">
        <f t="shared" si="8"/>
        <v>0</v>
      </c>
      <c r="L47" s="64">
        <f t="shared" si="8"/>
        <v>0</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37C47-AA5D-429E-A9B7-615D7B2C8A16}">
  <dimension ref="A1:M90"/>
  <sheetViews>
    <sheetView tabSelected="1" topLeftCell="A26" zoomScale="85" zoomScaleNormal="85" workbookViewId="0">
      <selection activeCell="C84" sqref="C84"/>
    </sheetView>
  </sheetViews>
  <sheetFormatPr baseColWidth="10" defaultColWidth="8.85546875" defaultRowHeight="15" outlineLevelRow="1" x14ac:dyDescent="0.25"/>
  <cols>
    <col min="1" max="1" width="6.7109375" style="2" customWidth="1"/>
    <col min="2" max="2" width="59.42578125" style="85" bestFit="1" customWidth="1"/>
    <col min="3" max="3" width="7.28515625" style="2" customWidth="1"/>
    <col min="4" max="13" width="25.7109375" style="2" customWidth="1"/>
    <col min="14" max="16384" width="8.85546875" style="2"/>
  </cols>
  <sheetData>
    <row r="1" spans="2:13" hidden="1" outlineLevel="1" x14ac:dyDescent="0.25">
      <c r="B1" s="85" t="s">
        <v>348</v>
      </c>
      <c r="D1" s="2" t="s">
        <v>349</v>
      </c>
      <c r="E1" s="2" t="str">
        <f>D1</f>
        <v>Angebotsspiegel!</v>
      </c>
      <c r="F1" s="2" t="str">
        <f t="shared" ref="F1:M1" si="0">E1</f>
        <v>Angebotsspiegel!</v>
      </c>
      <c r="G1" s="2" t="str">
        <f t="shared" si="0"/>
        <v>Angebotsspiegel!</v>
      </c>
      <c r="H1" s="2" t="str">
        <f t="shared" si="0"/>
        <v>Angebotsspiegel!</v>
      </c>
      <c r="I1" s="2" t="str">
        <f t="shared" si="0"/>
        <v>Angebotsspiegel!</v>
      </c>
      <c r="J1" s="2" t="str">
        <f t="shared" si="0"/>
        <v>Angebotsspiegel!</v>
      </c>
      <c r="K1" s="2" t="str">
        <f t="shared" si="0"/>
        <v>Angebotsspiegel!</v>
      </c>
      <c r="L1" s="2" t="str">
        <f t="shared" si="0"/>
        <v>Angebotsspiegel!</v>
      </c>
      <c r="M1" s="2" t="str">
        <f t="shared" si="0"/>
        <v>Angebotsspiegel!</v>
      </c>
    </row>
    <row r="2" spans="2:13" hidden="1" outlineLevel="1" x14ac:dyDescent="0.25">
      <c r="B2" s="85" t="s">
        <v>350</v>
      </c>
      <c r="D2" s="2" t="str">
        <f>'Kaufmännische Bewertung'!C2</f>
        <v>E</v>
      </c>
      <c r="E2" s="2" t="str">
        <f>'Kaufmännische Bewertung'!D2</f>
        <v>G</v>
      </c>
      <c r="F2" s="2" t="str">
        <f>'Kaufmännische Bewertung'!E2</f>
        <v>I</v>
      </c>
      <c r="G2" s="2" t="str">
        <f>'Kaufmännische Bewertung'!F2</f>
        <v>K</v>
      </c>
      <c r="H2" s="2" t="str">
        <f>'Kaufmännische Bewertung'!G2</f>
        <v>M</v>
      </c>
      <c r="I2" s="2" t="str">
        <f>'Kaufmännische Bewertung'!H2</f>
        <v>O</v>
      </c>
      <c r="J2" s="2" t="str">
        <f>'Kaufmännische Bewertung'!I2</f>
        <v>Q</v>
      </c>
      <c r="K2" s="2" t="str">
        <f>'Kaufmännische Bewertung'!J2</f>
        <v>S</v>
      </c>
      <c r="L2" s="2" t="str">
        <f>'Kaufmännische Bewertung'!K2</f>
        <v>U</v>
      </c>
      <c r="M2" s="2" t="str">
        <f>'Kaufmännische Bewertung'!L2</f>
        <v>W</v>
      </c>
    </row>
    <row r="3" spans="2:13" hidden="1" outlineLevel="1" x14ac:dyDescent="0.25">
      <c r="B3" s="85" t="s">
        <v>383</v>
      </c>
      <c r="D3" s="2">
        <v>3</v>
      </c>
      <c r="E3" s="2">
        <f>D3</f>
        <v>3</v>
      </c>
      <c r="F3" s="2">
        <f t="shared" ref="F3:M3" si="1">E3</f>
        <v>3</v>
      </c>
      <c r="G3" s="2">
        <f t="shared" si="1"/>
        <v>3</v>
      </c>
      <c r="H3" s="2">
        <f t="shared" si="1"/>
        <v>3</v>
      </c>
      <c r="I3" s="2">
        <f t="shared" si="1"/>
        <v>3</v>
      </c>
      <c r="J3" s="2">
        <f t="shared" si="1"/>
        <v>3</v>
      </c>
      <c r="K3" s="2">
        <f t="shared" si="1"/>
        <v>3</v>
      </c>
      <c r="L3" s="2">
        <f t="shared" si="1"/>
        <v>3</v>
      </c>
      <c r="M3" s="2">
        <f t="shared" si="1"/>
        <v>3</v>
      </c>
    </row>
    <row r="4" spans="2:13" hidden="1" outlineLevel="1" x14ac:dyDescent="0.25">
      <c r="B4" s="85" t="s">
        <v>154</v>
      </c>
      <c r="D4" s="2">
        <f ca="1">MATCH($B4,INDIRECT(D$1&amp;"B:B"),0)</f>
        <v>42</v>
      </c>
      <c r="E4" s="2">
        <f ca="1">D4</f>
        <v>42</v>
      </c>
      <c r="F4" s="2">
        <f t="shared" ref="F4:M8" ca="1" si="2">E4</f>
        <v>42</v>
      </c>
      <c r="G4" s="2">
        <f t="shared" ca="1" si="2"/>
        <v>42</v>
      </c>
      <c r="H4" s="2">
        <f t="shared" ca="1" si="2"/>
        <v>42</v>
      </c>
      <c r="I4" s="2">
        <f t="shared" ca="1" si="2"/>
        <v>42</v>
      </c>
      <c r="J4" s="2">
        <f t="shared" ca="1" si="2"/>
        <v>42</v>
      </c>
      <c r="K4" s="2">
        <f t="shared" ca="1" si="2"/>
        <v>42</v>
      </c>
      <c r="L4" s="2">
        <f t="shared" ca="1" si="2"/>
        <v>42</v>
      </c>
      <c r="M4" s="2">
        <f t="shared" ca="1" si="2"/>
        <v>42</v>
      </c>
    </row>
    <row r="5" spans="2:13" hidden="1" outlineLevel="1" x14ac:dyDescent="0.25">
      <c r="B5" s="85" t="s">
        <v>180</v>
      </c>
      <c r="D5" s="2">
        <f t="shared" ref="D5:D8" ca="1" si="3">MATCH($B5,INDIRECT(D$1&amp;"B:B"),0)</f>
        <v>55</v>
      </c>
      <c r="E5" s="2">
        <f t="shared" ref="E5:E8" ca="1" si="4">D5</f>
        <v>55</v>
      </c>
      <c r="F5" s="2">
        <f t="shared" ca="1" si="2"/>
        <v>55</v>
      </c>
      <c r="G5" s="2">
        <f t="shared" ca="1" si="2"/>
        <v>55</v>
      </c>
      <c r="H5" s="2">
        <f t="shared" ca="1" si="2"/>
        <v>55</v>
      </c>
      <c r="I5" s="2">
        <f t="shared" ca="1" si="2"/>
        <v>55</v>
      </c>
      <c r="J5" s="2">
        <f t="shared" ca="1" si="2"/>
        <v>55</v>
      </c>
      <c r="K5" s="2">
        <f t="shared" ca="1" si="2"/>
        <v>55</v>
      </c>
      <c r="L5" s="2">
        <f t="shared" ca="1" si="2"/>
        <v>55</v>
      </c>
      <c r="M5" s="2">
        <f t="shared" ca="1" si="2"/>
        <v>55</v>
      </c>
    </row>
    <row r="6" spans="2:13" hidden="1" outlineLevel="1" x14ac:dyDescent="0.25">
      <c r="B6" s="85" t="s">
        <v>213</v>
      </c>
      <c r="D6" s="2">
        <f t="shared" ca="1" si="3"/>
        <v>68</v>
      </c>
      <c r="E6" s="2">
        <f t="shared" ca="1" si="4"/>
        <v>68</v>
      </c>
      <c r="F6" s="2">
        <f t="shared" ca="1" si="2"/>
        <v>68</v>
      </c>
      <c r="G6" s="2">
        <f t="shared" ca="1" si="2"/>
        <v>68</v>
      </c>
      <c r="H6" s="2">
        <f t="shared" ca="1" si="2"/>
        <v>68</v>
      </c>
      <c r="I6" s="2">
        <f t="shared" ca="1" si="2"/>
        <v>68</v>
      </c>
      <c r="J6" s="2">
        <f t="shared" ca="1" si="2"/>
        <v>68</v>
      </c>
      <c r="K6" s="2">
        <f t="shared" ca="1" si="2"/>
        <v>68</v>
      </c>
      <c r="L6" s="2">
        <f t="shared" ca="1" si="2"/>
        <v>68</v>
      </c>
      <c r="M6" s="2">
        <f t="shared" ca="1" si="2"/>
        <v>68</v>
      </c>
    </row>
    <row r="7" spans="2:13" hidden="1" outlineLevel="1" x14ac:dyDescent="0.25">
      <c r="B7" s="85" t="s">
        <v>249</v>
      </c>
      <c r="D7" s="2">
        <f t="shared" ca="1" si="3"/>
        <v>81</v>
      </c>
      <c r="E7" s="2">
        <f t="shared" ca="1" si="4"/>
        <v>81</v>
      </c>
      <c r="F7" s="2">
        <f t="shared" ca="1" si="2"/>
        <v>81</v>
      </c>
      <c r="G7" s="2">
        <f t="shared" ca="1" si="2"/>
        <v>81</v>
      </c>
      <c r="H7" s="2">
        <f t="shared" ca="1" si="2"/>
        <v>81</v>
      </c>
      <c r="I7" s="2">
        <f t="shared" ca="1" si="2"/>
        <v>81</v>
      </c>
      <c r="J7" s="2">
        <f t="shared" ca="1" si="2"/>
        <v>81</v>
      </c>
      <c r="K7" s="2">
        <f t="shared" ca="1" si="2"/>
        <v>81</v>
      </c>
      <c r="L7" s="2">
        <f t="shared" ca="1" si="2"/>
        <v>81</v>
      </c>
      <c r="M7" s="2">
        <f t="shared" ca="1" si="2"/>
        <v>81</v>
      </c>
    </row>
    <row r="8" spans="2:13" hidden="1" outlineLevel="1" x14ac:dyDescent="0.25">
      <c r="B8" s="85" t="s">
        <v>288</v>
      </c>
      <c r="D8" s="2">
        <f t="shared" ca="1" si="3"/>
        <v>94</v>
      </c>
      <c r="E8" s="2">
        <f t="shared" ca="1" si="4"/>
        <v>94</v>
      </c>
      <c r="F8" s="2">
        <f t="shared" ca="1" si="2"/>
        <v>94</v>
      </c>
      <c r="G8" s="2">
        <f t="shared" ca="1" si="2"/>
        <v>94</v>
      </c>
      <c r="H8" s="2">
        <f t="shared" ca="1" si="2"/>
        <v>94</v>
      </c>
      <c r="I8" s="2">
        <f t="shared" ca="1" si="2"/>
        <v>94</v>
      </c>
      <c r="J8" s="2">
        <f t="shared" ca="1" si="2"/>
        <v>94</v>
      </c>
      <c r="K8" s="2">
        <f t="shared" ca="1" si="2"/>
        <v>94</v>
      </c>
      <c r="L8" s="2">
        <f t="shared" ca="1" si="2"/>
        <v>94</v>
      </c>
      <c r="M8" s="2">
        <f t="shared" ca="1" si="2"/>
        <v>94</v>
      </c>
    </row>
    <row r="9" spans="2:13" hidden="1" outlineLevel="1" x14ac:dyDescent="0.25"/>
    <row r="10" spans="2:13" hidden="1" outlineLevel="1" x14ac:dyDescent="0.25">
      <c r="B10" s="85" t="s">
        <v>323</v>
      </c>
    </row>
    <row r="11" spans="2:13" hidden="1" outlineLevel="1" x14ac:dyDescent="0.25">
      <c r="B11" s="85" t="s">
        <v>325</v>
      </c>
      <c r="D11" s="2">
        <v>107</v>
      </c>
      <c r="E11" s="2">
        <f>D11</f>
        <v>107</v>
      </c>
      <c r="F11" s="2">
        <f t="shared" ref="F11:M11" si="5">E11</f>
        <v>107</v>
      </c>
      <c r="G11" s="2">
        <f t="shared" si="5"/>
        <v>107</v>
      </c>
      <c r="H11" s="2">
        <f t="shared" si="5"/>
        <v>107</v>
      </c>
      <c r="I11" s="2">
        <f t="shared" si="5"/>
        <v>107</v>
      </c>
      <c r="J11" s="2">
        <f t="shared" si="5"/>
        <v>107</v>
      </c>
      <c r="K11" s="2">
        <f t="shared" si="5"/>
        <v>107</v>
      </c>
      <c r="L11" s="2">
        <f t="shared" si="5"/>
        <v>107</v>
      </c>
      <c r="M11" s="2">
        <f t="shared" si="5"/>
        <v>107</v>
      </c>
    </row>
    <row r="12" spans="2:13" hidden="1" outlineLevel="1" x14ac:dyDescent="0.25">
      <c r="B12" s="85" t="s">
        <v>327</v>
      </c>
      <c r="D12" s="2">
        <f>D11+1</f>
        <v>108</v>
      </c>
      <c r="E12" s="2">
        <f t="shared" ref="E12:M13" si="6">D12</f>
        <v>108</v>
      </c>
      <c r="F12" s="2">
        <f t="shared" si="6"/>
        <v>108</v>
      </c>
      <c r="G12" s="2">
        <f t="shared" si="6"/>
        <v>108</v>
      </c>
      <c r="H12" s="2">
        <f t="shared" si="6"/>
        <v>108</v>
      </c>
      <c r="I12" s="2">
        <f t="shared" si="6"/>
        <v>108</v>
      </c>
      <c r="J12" s="2">
        <f t="shared" si="6"/>
        <v>108</v>
      </c>
      <c r="K12" s="2">
        <f t="shared" si="6"/>
        <v>108</v>
      </c>
      <c r="L12" s="2">
        <f t="shared" si="6"/>
        <v>108</v>
      </c>
      <c r="M12" s="2">
        <f t="shared" si="6"/>
        <v>108</v>
      </c>
    </row>
    <row r="13" spans="2:13" hidden="1" outlineLevel="1" x14ac:dyDescent="0.25">
      <c r="B13" s="85" t="s">
        <v>328</v>
      </c>
      <c r="D13" s="2">
        <f>D12+1</f>
        <v>109</v>
      </c>
      <c r="E13" s="2">
        <f t="shared" si="6"/>
        <v>109</v>
      </c>
      <c r="F13" s="2">
        <f t="shared" si="6"/>
        <v>109</v>
      </c>
      <c r="G13" s="2">
        <f t="shared" si="6"/>
        <v>109</v>
      </c>
      <c r="H13" s="2">
        <f t="shared" si="6"/>
        <v>109</v>
      </c>
      <c r="I13" s="2">
        <f t="shared" si="6"/>
        <v>109</v>
      </c>
      <c r="J13" s="2">
        <f t="shared" si="6"/>
        <v>109</v>
      </c>
      <c r="K13" s="2">
        <f t="shared" si="6"/>
        <v>109</v>
      </c>
      <c r="L13" s="2">
        <f t="shared" si="6"/>
        <v>109</v>
      </c>
      <c r="M13" s="2">
        <f t="shared" si="6"/>
        <v>109</v>
      </c>
    </row>
    <row r="14" spans="2:13" hidden="1" outlineLevel="1" x14ac:dyDescent="0.25"/>
    <row r="15" spans="2:13" hidden="1" outlineLevel="1" x14ac:dyDescent="0.25">
      <c r="B15" s="86" t="s">
        <v>384</v>
      </c>
    </row>
    <row r="16" spans="2:13" hidden="1" outlineLevel="1" x14ac:dyDescent="0.25">
      <c r="B16" s="87" t="s">
        <v>385</v>
      </c>
    </row>
    <row r="17" spans="1:13" hidden="1" outlineLevel="1" x14ac:dyDescent="0.25">
      <c r="B17" s="87" t="s">
        <v>386</v>
      </c>
    </row>
    <row r="18" spans="1:13" hidden="1" outlineLevel="1" x14ac:dyDescent="0.25">
      <c r="B18" s="87" t="s">
        <v>387</v>
      </c>
    </row>
    <row r="19" spans="1:13" hidden="1" outlineLevel="1" x14ac:dyDescent="0.25"/>
    <row r="20" spans="1:13" hidden="1" outlineLevel="1" x14ac:dyDescent="0.25"/>
    <row r="21" spans="1:13" hidden="1" outlineLevel="1" x14ac:dyDescent="0.25"/>
    <row r="22" spans="1:13" hidden="1" outlineLevel="1" x14ac:dyDescent="0.25"/>
    <row r="23" spans="1:13" hidden="1" outlineLevel="1" x14ac:dyDescent="0.25">
      <c r="B23" s="88" t="s">
        <v>388</v>
      </c>
    </row>
    <row r="24" spans="1:13" ht="15" hidden="1" customHeight="1" outlineLevel="1" x14ac:dyDescent="0.25">
      <c r="A24" s="122" t="s">
        <v>389</v>
      </c>
      <c r="C24" s="56"/>
    </row>
    <row r="25" spans="1:13" hidden="1" outlineLevel="1" x14ac:dyDescent="0.25">
      <c r="A25" s="122"/>
      <c r="C25" s="56"/>
      <c r="E25" s="82"/>
    </row>
    <row r="26" spans="1:13" collapsed="1" x14ac:dyDescent="0.25"/>
    <row r="28" spans="1:13" ht="18.75" outlineLevel="1" x14ac:dyDescent="0.3">
      <c r="B28" s="89" t="s">
        <v>390</v>
      </c>
      <c r="C28" s="39"/>
      <c r="D28" s="125" t="s">
        <v>391</v>
      </c>
      <c r="E28" s="126"/>
      <c r="F28" s="126"/>
      <c r="G28" s="126"/>
      <c r="H28" s="126"/>
      <c r="I28" s="126"/>
      <c r="J28" s="126"/>
      <c r="K28" s="126"/>
      <c r="L28" s="126"/>
      <c r="M28" s="126"/>
    </row>
    <row r="29" spans="1:13" ht="18.75" outlineLevel="1" x14ac:dyDescent="0.3">
      <c r="B29" s="90" t="s">
        <v>392</v>
      </c>
      <c r="C29" s="14"/>
      <c r="D29" s="29" t="str" cm="1">
        <f t="array" aca="1" ref="D29" ca="1">INDIRECT(D$1&amp;D$2&amp;D3)</f>
        <v>Bieter 1</v>
      </c>
      <c r="E29" s="29" t="str" cm="1">
        <f t="array" aca="1" ref="E29" ca="1">INDIRECT(E$1&amp;E$2&amp;E3)</f>
        <v>Bieter 2</v>
      </c>
      <c r="F29" s="29" t="str" cm="1">
        <f t="array" aca="1" ref="F29" ca="1">INDIRECT(F$1&amp;F$2&amp;F3)</f>
        <v>Bieter 3</v>
      </c>
      <c r="G29" s="29" t="str" cm="1">
        <f t="array" aca="1" ref="G29" ca="1">INDIRECT(G$1&amp;G$2&amp;G3)</f>
        <v>Bieter 4</v>
      </c>
      <c r="H29" s="29" t="str" cm="1">
        <f t="array" aca="1" ref="H29" ca="1">INDIRECT(H$1&amp;H$2&amp;H3)</f>
        <v>Bieter 5</v>
      </c>
      <c r="I29" s="29" t="str" cm="1">
        <f t="array" aca="1" ref="I29" ca="1">INDIRECT(I$1&amp;I$2&amp;I3)</f>
        <v>Bieter 6</v>
      </c>
      <c r="J29" s="29" t="str" cm="1">
        <f t="array" aca="1" ref="J29" ca="1">INDIRECT(J$1&amp;J$2&amp;J3)</f>
        <v>Bieter 7</v>
      </c>
      <c r="K29" s="29" t="str" cm="1">
        <f t="array" aca="1" ref="K29" ca="1">INDIRECT(K$1&amp;K$2&amp;K3)</f>
        <v>Bieter 8</v>
      </c>
      <c r="L29" s="29" t="str" cm="1">
        <f t="array" aca="1" ref="L29" ca="1">INDIRECT(L$1&amp;L$2&amp;L3)</f>
        <v>Bieter 9</v>
      </c>
      <c r="M29" s="40" t="str" cm="1">
        <f t="array" aca="1" ref="M29" ca="1">INDIRECT(M$1&amp;M$2&amp;M3)</f>
        <v>Bieter 10</v>
      </c>
    </row>
    <row r="30" spans="1:13" outlineLevel="1" x14ac:dyDescent="0.25">
      <c r="B30" s="112" t="s">
        <v>472</v>
      </c>
      <c r="C30" s="83"/>
      <c r="D30" s="7"/>
      <c r="E30" s="7"/>
      <c r="F30" s="7"/>
      <c r="G30" s="7"/>
      <c r="H30" s="7"/>
      <c r="I30" s="7"/>
      <c r="J30" s="7"/>
      <c r="K30" s="7"/>
      <c r="L30" s="7"/>
      <c r="M30" s="7"/>
    </row>
    <row r="31" spans="1:13" outlineLevel="1" x14ac:dyDescent="0.25">
      <c r="B31" s="112" t="s">
        <v>393</v>
      </c>
      <c r="C31" s="83"/>
      <c r="D31" s="7"/>
      <c r="E31" s="7"/>
      <c r="F31" s="7"/>
      <c r="G31" s="7"/>
      <c r="H31" s="7"/>
      <c r="I31" s="7"/>
      <c r="J31" s="7"/>
      <c r="K31" s="7"/>
      <c r="L31" s="7"/>
      <c r="M31" s="7"/>
    </row>
    <row r="32" spans="1:13" outlineLevel="1" x14ac:dyDescent="0.25">
      <c r="B32" s="112" t="s">
        <v>394</v>
      </c>
      <c r="C32" s="83"/>
      <c r="D32" s="7"/>
      <c r="E32" s="7"/>
      <c r="F32" s="7"/>
      <c r="G32" s="7"/>
      <c r="H32" s="7"/>
      <c r="I32" s="7"/>
      <c r="J32" s="7"/>
      <c r="K32" s="7"/>
      <c r="L32" s="7"/>
      <c r="M32" s="7"/>
    </row>
    <row r="33" spans="1:13" outlineLevel="1" x14ac:dyDescent="0.25">
      <c r="B33" s="91" t="s">
        <v>395</v>
      </c>
      <c r="C33" s="15"/>
      <c r="D33" s="16">
        <f t="shared" ref="D33:M33" si="7">SUM(D30:D32)</f>
        <v>0</v>
      </c>
      <c r="E33" s="16">
        <f t="shared" si="7"/>
        <v>0</v>
      </c>
      <c r="F33" s="16">
        <f t="shared" si="7"/>
        <v>0</v>
      </c>
      <c r="G33" s="16">
        <f t="shared" si="7"/>
        <v>0</v>
      </c>
      <c r="H33" s="16">
        <f t="shared" si="7"/>
        <v>0</v>
      </c>
      <c r="I33" s="16">
        <f t="shared" si="7"/>
        <v>0</v>
      </c>
      <c r="J33" s="16">
        <f t="shared" si="7"/>
        <v>0</v>
      </c>
      <c r="K33" s="16">
        <f t="shared" si="7"/>
        <v>0</v>
      </c>
      <c r="L33" s="16">
        <f t="shared" si="7"/>
        <v>0</v>
      </c>
      <c r="M33" s="16">
        <f t="shared" si="7"/>
        <v>0</v>
      </c>
    </row>
    <row r="34" spans="1:13" outlineLevel="1" x14ac:dyDescent="0.25">
      <c r="B34" s="92"/>
      <c r="C34" s="41"/>
      <c r="D34" s="41" t="str">
        <f t="shared" ref="D34:M34" si="8">IF(D33&lt;COUNTA($B$30:$B$32),"Ausschluß!","OK")</f>
        <v>Ausschluß!</v>
      </c>
      <c r="E34" s="41" t="str">
        <f t="shared" si="8"/>
        <v>Ausschluß!</v>
      </c>
      <c r="F34" s="41" t="str">
        <f t="shared" si="8"/>
        <v>Ausschluß!</v>
      </c>
      <c r="G34" s="41" t="str">
        <f t="shared" si="8"/>
        <v>Ausschluß!</v>
      </c>
      <c r="H34" s="41" t="str">
        <f t="shared" si="8"/>
        <v>Ausschluß!</v>
      </c>
      <c r="I34" s="41" t="str">
        <f t="shared" si="8"/>
        <v>Ausschluß!</v>
      </c>
      <c r="J34" s="41" t="str">
        <f t="shared" si="8"/>
        <v>Ausschluß!</v>
      </c>
      <c r="K34" s="41" t="str">
        <f t="shared" si="8"/>
        <v>Ausschluß!</v>
      </c>
      <c r="L34" s="41" t="str">
        <f t="shared" si="8"/>
        <v>Ausschluß!</v>
      </c>
      <c r="M34" s="42" t="str">
        <f t="shared" si="8"/>
        <v>Ausschluß!</v>
      </c>
    </row>
    <row r="36" spans="1:13" s="3" customFormat="1" ht="21" x14ac:dyDescent="0.35">
      <c r="B36" s="93" t="s">
        <v>392</v>
      </c>
      <c r="C36" s="19"/>
      <c r="D36" s="20" t="str">
        <f t="shared" ref="D36:M36" ca="1" si="9">D29</f>
        <v>Bieter 1</v>
      </c>
      <c r="E36" s="20" t="str">
        <f t="shared" ca="1" si="9"/>
        <v>Bieter 2</v>
      </c>
      <c r="F36" s="20" t="str">
        <f t="shared" ca="1" si="9"/>
        <v>Bieter 3</v>
      </c>
      <c r="G36" s="20" t="str">
        <f t="shared" ca="1" si="9"/>
        <v>Bieter 4</v>
      </c>
      <c r="H36" s="20" t="str">
        <f t="shared" ca="1" si="9"/>
        <v>Bieter 5</v>
      </c>
      <c r="I36" s="20" t="str">
        <f t="shared" ca="1" si="9"/>
        <v>Bieter 6</v>
      </c>
      <c r="J36" s="20" t="str">
        <f t="shared" ca="1" si="9"/>
        <v>Bieter 7</v>
      </c>
      <c r="K36" s="20" t="str">
        <f t="shared" ca="1" si="9"/>
        <v>Bieter 8</v>
      </c>
      <c r="L36" s="20" t="str">
        <f t="shared" ca="1" si="9"/>
        <v>Bieter 9</v>
      </c>
      <c r="M36" s="20" t="str">
        <f t="shared" ca="1" si="9"/>
        <v>Bieter 10</v>
      </c>
    </row>
    <row r="37" spans="1:13" x14ac:dyDescent="0.25">
      <c r="B37" s="94" t="s">
        <v>396</v>
      </c>
      <c r="C37" s="4"/>
      <c r="D37" s="17" t="str" cm="1">
        <f t="array" aca="1" ref="D37" ca="1">IF(ISBLANK(INDIRECT(D$1&amp;D$2&amp;D4))=FALSE,INDIRECT(D$1&amp;D$2&amp;D4),"")</f>
        <v/>
      </c>
      <c r="E37" s="17" t="str" cm="1">
        <f t="array" aca="1" ref="E37" ca="1">IF(ISBLANK(INDIRECT(E$1&amp;E$2&amp;E4))=FALSE,INDIRECT(E$1&amp;E$2&amp;E4),"")</f>
        <v/>
      </c>
      <c r="F37" s="17" t="str" cm="1">
        <f t="array" aca="1" ref="F37" ca="1">IF(ISBLANK(INDIRECT(F$1&amp;F$2&amp;F4))=FALSE,INDIRECT(F$1&amp;F$2&amp;F4),"")</f>
        <v/>
      </c>
      <c r="G37" s="17" t="str" cm="1">
        <f t="array" aca="1" ref="G37" ca="1">IF(ISBLANK(INDIRECT(G$1&amp;G$2&amp;G4))=FALSE,INDIRECT(G$1&amp;G$2&amp;G4),"")</f>
        <v/>
      </c>
      <c r="H37" s="17" t="str" cm="1">
        <f t="array" aca="1" ref="H37" ca="1">IF(ISBLANK(INDIRECT(H$1&amp;H$2&amp;H4))=FALSE,INDIRECT(H$1&amp;H$2&amp;H4),"")</f>
        <v/>
      </c>
      <c r="I37" s="17" t="str" cm="1">
        <f t="array" aca="1" ref="I37" ca="1">IF(ISBLANK(INDIRECT(I$1&amp;I$2&amp;I4))=FALSE,INDIRECT(I$1&amp;I$2&amp;I4),"")</f>
        <v/>
      </c>
      <c r="J37" s="17" t="str" cm="1">
        <f t="array" aca="1" ref="J37" ca="1">IF(ISBLANK(INDIRECT(J$1&amp;J$2&amp;J4))=FALSE,INDIRECT(J$1&amp;J$2&amp;J4),"")</f>
        <v/>
      </c>
      <c r="K37" s="17" t="str" cm="1">
        <f t="array" aca="1" ref="K37" ca="1">IF(ISBLANK(INDIRECT(K$1&amp;K$2&amp;K4))=FALSE,INDIRECT(K$1&amp;K$2&amp;K4),"")</f>
        <v/>
      </c>
      <c r="L37" s="17" t="str" cm="1">
        <f t="array" aca="1" ref="L37" ca="1">IF(ISBLANK(INDIRECT(L$1&amp;L$2&amp;L4))=FALSE,INDIRECT(L$1&amp;L$2&amp;L4),"")</f>
        <v/>
      </c>
      <c r="M37" s="17" t="str" cm="1">
        <f t="array" aca="1" ref="M37" ca="1">IF(ISBLANK(INDIRECT(M$1&amp;M$2&amp;M4))=FALSE,INDIRECT(M$1&amp;M$2&amp;M4),"")</f>
        <v/>
      </c>
    </row>
    <row r="38" spans="1:13" x14ac:dyDescent="0.25">
      <c r="B38" s="94" t="s">
        <v>397</v>
      </c>
      <c r="C38" s="5"/>
      <c r="D38" s="17" t="str" cm="1">
        <f t="array" aca="1" ref="D38" ca="1">IF(ISBLANK(INDIRECT(D$1&amp;D$2&amp;D5))=FALSE,INDIRECT(D$1&amp;D$2&amp;D5),"")</f>
        <v/>
      </c>
      <c r="E38" s="17" t="str" cm="1">
        <f t="array" aca="1" ref="E38" ca="1">IF(ISBLANK(INDIRECT(E$1&amp;E$2&amp;E5))=FALSE,INDIRECT(E$1&amp;E$2&amp;E5),"")</f>
        <v/>
      </c>
      <c r="F38" s="17" t="str" cm="1">
        <f t="array" aca="1" ref="F38" ca="1">IF(ISBLANK(INDIRECT(F$1&amp;F$2&amp;F5))=FALSE,INDIRECT(F$1&amp;F$2&amp;F5),"")</f>
        <v/>
      </c>
      <c r="G38" s="17" t="str" cm="1">
        <f t="array" aca="1" ref="G38" ca="1">IF(ISBLANK(INDIRECT(G$1&amp;G$2&amp;G5))=FALSE,INDIRECT(G$1&amp;G$2&amp;G5),"")</f>
        <v/>
      </c>
      <c r="H38" s="17" t="str" cm="1">
        <f t="array" aca="1" ref="H38" ca="1">IF(ISBLANK(INDIRECT(H$1&amp;H$2&amp;H5))=FALSE,INDIRECT(H$1&amp;H$2&amp;H5),"")</f>
        <v/>
      </c>
      <c r="I38" s="17" t="str" cm="1">
        <f t="array" aca="1" ref="I38" ca="1">IF(ISBLANK(INDIRECT(I$1&amp;I$2&amp;I5))=FALSE,INDIRECT(I$1&amp;I$2&amp;I5),"")</f>
        <v/>
      </c>
      <c r="J38" s="17" t="str" cm="1">
        <f t="array" aca="1" ref="J38" ca="1">IF(ISBLANK(INDIRECT(J$1&amp;J$2&amp;J5))=FALSE,INDIRECT(J$1&amp;J$2&amp;J5),"")</f>
        <v/>
      </c>
      <c r="K38" s="17" t="str" cm="1">
        <f t="array" aca="1" ref="K38" ca="1">IF(ISBLANK(INDIRECT(K$1&amp;K$2&amp;K5))=FALSE,INDIRECT(K$1&amp;K$2&amp;K5),"")</f>
        <v/>
      </c>
      <c r="L38" s="17" t="str" cm="1">
        <f t="array" aca="1" ref="L38" ca="1">IF(ISBLANK(INDIRECT(L$1&amp;L$2&amp;L5))=FALSE,INDIRECT(L$1&amp;L$2&amp;L5),"")</f>
        <v/>
      </c>
      <c r="M38" s="17" t="str" cm="1">
        <f t="array" aca="1" ref="M38" ca="1">IF(ISBLANK(INDIRECT(M$1&amp;M$2&amp;M5))=FALSE,INDIRECT(M$1&amp;M$2&amp;M5),"")</f>
        <v/>
      </c>
    </row>
    <row r="39" spans="1:13" x14ac:dyDescent="0.25">
      <c r="B39" s="94" t="s">
        <v>398</v>
      </c>
      <c r="C39" s="5"/>
      <c r="D39" s="17" t="str" cm="1">
        <f t="array" aca="1" ref="D39" ca="1">IF(ISBLANK(INDIRECT(D$1&amp;D$2&amp;D6))=FALSE,INDIRECT(D$1&amp;D$2&amp;D6),"")</f>
        <v/>
      </c>
      <c r="E39" s="17" t="str" cm="1">
        <f t="array" aca="1" ref="E39" ca="1">IF(ISBLANK(INDIRECT(E$1&amp;E$2&amp;E6))=FALSE,INDIRECT(E$1&amp;E$2&amp;E6),"")</f>
        <v/>
      </c>
      <c r="F39" s="17" t="str" cm="1">
        <f t="array" aca="1" ref="F39" ca="1">IF(ISBLANK(INDIRECT(F$1&amp;F$2&amp;F6))=FALSE,INDIRECT(F$1&amp;F$2&amp;F6),"")</f>
        <v/>
      </c>
      <c r="G39" s="17" t="str" cm="1">
        <f t="array" aca="1" ref="G39" ca="1">IF(ISBLANK(INDIRECT(G$1&amp;G$2&amp;G6))=FALSE,INDIRECT(G$1&amp;G$2&amp;G6),"")</f>
        <v/>
      </c>
      <c r="H39" s="17" t="str" cm="1">
        <f t="array" aca="1" ref="H39" ca="1">IF(ISBLANK(INDIRECT(H$1&amp;H$2&amp;H6))=FALSE,INDIRECT(H$1&amp;H$2&amp;H6),"")</f>
        <v/>
      </c>
      <c r="I39" s="17" t="str" cm="1">
        <f t="array" aca="1" ref="I39" ca="1">IF(ISBLANK(INDIRECT(I$1&amp;I$2&amp;I6))=FALSE,INDIRECT(I$1&amp;I$2&amp;I6),"")</f>
        <v/>
      </c>
      <c r="J39" s="17" t="str" cm="1">
        <f t="array" aca="1" ref="J39" ca="1">IF(ISBLANK(INDIRECT(J$1&amp;J$2&amp;J6))=FALSE,INDIRECT(J$1&amp;J$2&amp;J6),"")</f>
        <v/>
      </c>
      <c r="K39" s="17" t="str" cm="1">
        <f t="array" aca="1" ref="K39" ca="1">IF(ISBLANK(INDIRECT(K$1&amp;K$2&amp;K6))=FALSE,INDIRECT(K$1&amp;K$2&amp;K6),"")</f>
        <v/>
      </c>
      <c r="L39" s="17" t="str" cm="1">
        <f t="array" aca="1" ref="L39" ca="1">IF(ISBLANK(INDIRECT(L$1&amp;L$2&amp;L6))=FALSE,INDIRECT(L$1&amp;L$2&amp;L6),"")</f>
        <v/>
      </c>
      <c r="M39" s="17" t="str" cm="1">
        <f t="array" aca="1" ref="M39" ca="1">IF(ISBLANK(INDIRECT(M$1&amp;M$2&amp;M6))=FALSE,INDIRECT(M$1&amp;M$2&amp;M6),"")</f>
        <v/>
      </c>
    </row>
    <row r="40" spans="1:13" x14ac:dyDescent="0.25">
      <c r="B40" s="95"/>
      <c r="C40" s="43"/>
      <c r="D40" s="44"/>
      <c r="E40" s="44"/>
      <c r="F40" s="44"/>
      <c r="G40" s="44"/>
      <c r="H40" s="44"/>
      <c r="I40" s="44"/>
      <c r="J40" s="44"/>
      <c r="K40" s="44"/>
      <c r="L40" s="44"/>
      <c r="M40" s="44"/>
    </row>
    <row r="41" spans="1:13" ht="18.75" hidden="1" outlineLevel="1" x14ac:dyDescent="0.3">
      <c r="B41" s="96" t="s">
        <v>392</v>
      </c>
      <c r="C41" s="46"/>
      <c r="D41" s="47" t="str">
        <f t="shared" ref="D41:M41" ca="1" si="10">D36</f>
        <v>Bieter 1</v>
      </c>
      <c r="E41" s="47" t="str">
        <f t="shared" ca="1" si="10"/>
        <v>Bieter 2</v>
      </c>
      <c r="F41" s="47" t="str">
        <f t="shared" ca="1" si="10"/>
        <v>Bieter 3</v>
      </c>
      <c r="G41" s="47" t="str">
        <f t="shared" ca="1" si="10"/>
        <v>Bieter 4</v>
      </c>
      <c r="H41" s="47" t="str">
        <f t="shared" ca="1" si="10"/>
        <v>Bieter 5</v>
      </c>
      <c r="I41" s="47" t="str">
        <f t="shared" ca="1" si="10"/>
        <v>Bieter 6</v>
      </c>
      <c r="J41" s="47" t="str">
        <f t="shared" ca="1" si="10"/>
        <v>Bieter 7</v>
      </c>
      <c r="K41" s="47" t="str">
        <f t="shared" ca="1" si="10"/>
        <v>Bieter 8</v>
      </c>
      <c r="L41" s="47" t="str">
        <f t="shared" ca="1" si="10"/>
        <v>Bieter 9</v>
      </c>
      <c r="M41" s="48" t="str">
        <f t="shared" ca="1" si="10"/>
        <v>Bieter 10</v>
      </c>
    </row>
    <row r="42" spans="1:13" s="18" customFormat="1" hidden="1" outlineLevel="1" x14ac:dyDescent="0.25">
      <c r="A42" s="2"/>
      <c r="B42" s="97" t="s">
        <v>399</v>
      </c>
      <c r="C42" s="21"/>
      <c r="D42" s="22">
        <f>D52</f>
        <v>0</v>
      </c>
      <c r="E42" s="22">
        <f t="shared" ref="E42:M42" si="11">E52</f>
        <v>0</v>
      </c>
      <c r="F42" s="22">
        <f t="shared" si="11"/>
        <v>0</v>
      </c>
      <c r="G42" s="22">
        <f t="shared" si="11"/>
        <v>0</v>
      </c>
      <c r="H42" s="22">
        <f t="shared" si="11"/>
        <v>0</v>
      </c>
      <c r="I42" s="22">
        <f t="shared" si="11"/>
        <v>0</v>
      </c>
      <c r="J42" s="22">
        <f t="shared" si="11"/>
        <v>0</v>
      </c>
      <c r="K42" s="22">
        <f t="shared" si="11"/>
        <v>0</v>
      </c>
      <c r="L42" s="22">
        <f t="shared" si="11"/>
        <v>0</v>
      </c>
      <c r="M42" s="22">
        <f t="shared" si="11"/>
        <v>0</v>
      </c>
    </row>
    <row r="43" spans="1:13" ht="30" hidden="1" outlineLevel="1" x14ac:dyDescent="0.25">
      <c r="B43" s="97" t="str">
        <f>B37 &amp; " - " &amp; " wertbar"</f>
        <v>Referenz 1 Kont. Weiterentwicklung einer Enterprise-Website -  wertbar</v>
      </c>
      <c r="C43" s="4"/>
      <c r="D43" s="25">
        <f>IF(SUM(D44:D45)&gt;1,1,0)</f>
        <v>0</v>
      </c>
      <c r="E43" s="25">
        <f t="shared" ref="E43:M43" si="12">IF(SUM(E44:E45)&gt;1,1,0)</f>
        <v>0</v>
      </c>
      <c r="F43" s="25">
        <f t="shared" si="12"/>
        <v>0</v>
      </c>
      <c r="G43" s="25">
        <f t="shared" si="12"/>
        <v>0</v>
      </c>
      <c r="H43" s="25">
        <f t="shared" si="12"/>
        <v>0</v>
      </c>
      <c r="I43" s="25">
        <f t="shared" si="12"/>
        <v>0</v>
      </c>
      <c r="J43" s="25">
        <f t="shared" si="12"/>
        <v>0</v>
      </c>
      <c r="K43" s="25">
        <f t="shared" si="12"/>
        <v>0</v>
      </c>
      <c r="L43" s="25">
        <f t="shared" si="12"/>
        <v>0</v>
      </c>
      <c r="M43" s="49">
        <f t="shared" si="12"/>
        <v>0</v>
      </c>
    </row>
    <row r="44" spans="1:13" ht="48.75" hidden="1" customHeight="1" outlineLevel="1" x14ac:dyDescent="0.25">
      <c r="B44" s="50"/>
      <c r="C44" s="4"/>
      <c r="D44" s="6"/>
      <c r="E44" s="6"/>
      <c r="F44" s="6"/>
      <c r="G44" s="6"/>
      <c r="H44" s="6"/>
      <c r="I44" s="6"/>
      <c r="J44" s="6"/>
      <c r="K44" s="6"/>
      <c r="L44" s="6"/>
      <c r="M44" s="51"/>
    </row>
    <row r="45" spans="1:13" ht="37.5" hidden="1" customHeight="1" outlineLevel="1" x14ac:dyDescent="0.25">
      <c r="B45" s="50"/>
      <c r="C45" s="4"/>
      <c r="D45" s="6"/>
      <c r="E45" s="6"/>
      <c r="F45" s="6"/>
      <c r="G45" s="6"/>
      <c r="H45" s="6"/>
      <c r="I45" s="6"/>
      <c r="J45" s="6"/>
      <c r="K45" s="6"/>
      <c r="L45" s="6"/>
      <c r="M45" s="51"/>
    </row>
    <row r="46" spans="1:13" ht="30" hidden="1" outlineLevel="1" x14ac:dyDescent="0.25">
      <c r="B46" s="97" t="str">
        <f>B38 &amp; " - " &amp; " wertbar"</f>
        <v>Referenz 2 Komplexe Frontend-Anwendung oder dig. Prozess -  wertbar</v>
      </c>
      <c r="C46" s="4"/>
      <c r="D46" s="25">
        <f>IF(SUM(D47:D48)&gt;1,1,0)</f>
        <v>0</v>
      </c>
      <c r="E46" s="25">
        <f t="shared" ref="E46" si="13">IF(SUM(E47:E48)&gt;1,1,0)</f>
        <v>0</v>
      </c>
      <c r="F46" s="25">
        <f t="shared" ref="F46" si="14">IF(SUM(F47:F48)&gt;1,1,0)</f>
        <v>0</v>
      </c>
      <c r="G46" s="25">
        <f t="shared" ref="G46" si="15">IF(SUM(G47:G48)&gt;1,1,0)</f>
        <v>0</v>
      </c>
      <c r="H46" s="25">
        <f t="shared" ref="H46" si="16">IF(SUM(H47:H48)&gt;1,1,0)</f>
        <v>0</v>
      </c>
      <c r="I46" s="25">
        <f t="shared" ref="I46" si="17">IF(SUM(I47:I48)&gt;1,1,0)</f>
        <v>0</v>
      </c>
      <c r="J46" s="25">
        <f t="shared" ref="J46" si="18">IF(SUM(J47:J48)&gt;1,1,0)</f>
        <v>0</v>
      </c>
      <c r="K46" s="25">
        <f t="shared" ref="K46" si="19">IF(SUM(K47:K48)&gt;1,1,0)</f>
        <v>0</v>
      </c>
      <c r="L46" s="25">
        <f t="shared" ref="L46" si="20">IF(SUM(L47:L48)&gt;1,1,0)</f>
        <v>0</v>
      </c>
      <c r="M46" s="49">
        <f t="shared" ref="M46" si="21">IF(SUM(M47:M48)&gt;1,1,0)</f>
        <v>0</v>
      </c>
    </row>
    <row r="47" spans="1:13" hidden="1" outlineLevel="1" x14ac:dyDescent="0.25">
      <c r="B47" s="50"/>
      <c r="C47" s="4"/>
      <c r="D47" s="6"/>
      <c r="E47" s="6"/>
      <c r="F47" s="6"/>
      <c r="G47" s="6"/>
      <c r="H47" s="6"/>
      <c r="I47" s="6"/>
      <c r="J47" s="6"/>
      <c r="K47" s="6"/>
      <c r="L47" s="6"/>
      <c r="M47" s="51"/>
    </row>
    <row r="48" spans="1:13" hidden="1" outlineLevel="1" x14ac:dyDescent="0.25">
      <c r="B48" s="50"/>
      <c r="C48" s="4"/>
      <c r="D48" s="6"/>
      <c r="E48" s="6"/>
      <c r="F48" s="6"/>
      <c r="G48" s="6"/>
      <c r="H48" s="6"/>
      <c r="I48" s="6"/>
      <c r="J48" s="6"/>
      <c r="K48" s="6"/>
      <c r="L48" s="6"/>
      <c r="M48" s="51"/>
    </row>
    <row r="49" spans="2:13" hidden="1" outlineLevel="1" x14ac:dyDescent="0.25">
      <c r="B49" s="97" t="str">
        <f>B39 &amp; " - " &amp; " wertbar"</f>
        <v>Referenz 3 Produktiv eingesetzte Angular-Anwendung -  wertbar</v>
      </c>
      <c r="C49" s="4"/>
      <c r="D49" s="25">
        <f>IF(SUM(D50:D51)&gt;1,1,0)</f>
        <v>0</v>
      </c>
      <c r="E49" s="25">
        <f t="shared" ref="E49" si="22">IF(SUM(E50:E51)&gt;1,1,0)</f>
        <v>0</v>
      </c>
      <c r="F49" s="25">
        <f t="shared" ref="F49" si="23">IF(SUM(F50:F51)&gt;1,1,0)</f>
        <v>0</v>
      </c>
      <c r="G49" s="25">
        <f t="shared" ref="G49" si="24">IF(SUM(G50:G51)&gt;1,1,0)</f>
        <v>0</v>
      </c>
      <c r="H49" s="25">
        <f t="shared" ref="H49" si="25">IF(SUM(H50:H51)&gt;1,1,0)</f>
        <v>0</v>
      </c>
      <c r="I49" s="25">
        <f t="shared" ref="I49" si="26">IF(SUM(I50:I51)&gt;1,1,0)</f>
        <v>0</v>
      </c>
      <c r="J49" s="25">
        <f t="shared" ref="J49" si="27">IF(SUM(J50:J51)&gt;1,1,0)</f>
        <v>0</v>
      </c>
      <c r="K49" s="25">
        <f t="shared" ref="K49" si="28">IF(SUM(K50:K51)&gt;1,1,0)</f>
        <v>0</v>
      </c>
      <c r="L49" s="25">
        <f t="shared" ref="L49" si="29">IF(SUM(L50:L51)&gt;1,1,0)</f>
        <v>0</v>
      </c>
      <c r="M49" s="49">
        <f t="shared" ref="M49" si="30">IF(SUM(M50:M51)&gt;1,1,0)</f>
        <v>0</v>
      </c>
    </row>
    <row r="50" spans="2:13" hidden="1" outlineLevel="1" x14ac:dyDescent="0.25">
      <c r="B50" s="50"/>
      <c r="C50" s="4"/>
      <c r="D50" s="6"/>
      <c r="E50" s="6"/>
      <c r="F50" s="6"/>
      <c r="G50" s="6"/>
      <c r="H50" s="6"/>
      <c r="I50" s="6"/>
      <c r="J50" s="6"/>
      <c r="K50" s="6"/>
      <c r="L50" s="6"/>
      <c r="M50" s="51"/>
    </row>
    <row r="51" spans="2:13" hidden="1" outlineLevel="1" x14ac:dyDescent="0.25">
      <c r="B51" s="50"/>
      <c r="C51" s="4"/>
      <c r="D51" s="6"/>
      <c r="E51" s="6"/>
      <c r="F51" s="6"/>
      <c r="G51" s="6"/>
      <c r="H51" s="6"/>
      <c r="I51" s="6"/>
      <c r="J51" s="6"/>
      <c r="K51" s="6"/>
      <c r="L51" s="6"/>
      <c r="M51" s="51"/>
    </row>
    <row r="52" spans="2:13" hidden="1" outlineLevel="1" x14ac:dyDescent="0.25">
      <c r="B52" s="123" t="s">
        <v>400</v>
      </c>
      <c r="C52" s="23"/>
      <c r="D52" s="24">
        <f t="shared" ref="D52:M52" si="31">D49+D46+D43</f>
        <v>0</v>
      </c>
      <c r="E52" s="24">
        <f t="shared" si="31"/>
        <v>0</v>
      </c>
      <c r="F52" s="24">
        <f t="shared" si="31"/>
        <v>0</v>
      </c>
      <c r="G52" s="24">
        <f t="shared" si="31"/>
        <v>0</v>
      </c>
      <c r="H52" s="24">
        <f t="shared" si="31"/>
        <v>0</v>
      </c>
      <c r="I52" s="24">
        <f t="shared" si="31"/>
        <v>0</v>
      </c>
      <c r="J52" s="24">
        <f t="shared" si="31"/>
        <v>0</v>
      </c>
      <c r="K52" s="24">
        <f t="shared" si="31"/>
        <v>0</v>
      </c>
      <c r="L52" s="24">
        <f t="shared" si="31"/>
        <v>0</v>
      </c>
      <c r="M52" s="24">
        <f t="shared" si="31"/>
        <v>0</v>
      </c>
    </row>
    <row r="53" spans="2:13" hidden="1" outlineLevel="1" x14ac:dyDescent="0.25">
      <c r="B53" s="124"/>
      <c r="C53" s="52"/>
      <c r="D53" s="53" t="str">
        <f>IF(D34="OK","OK","Ausschluß!")</f>
        <v>Ausschluß!</v>
      </c>
      <c r="E53" s="53" t="str">
        <f t="shared" ref="E53:M53" si="32">IF(E34="OK","OK","Ausschluß!")</f>
        <v>Ausschluß!</v>
      </c>
      <c r="F53" s="53" t="str">
        <f t="shared" si="32"/>
        <v>Ausschluß!</v>
      </c>
      <c r="G53" s="53" t="str">
        <f t="shared" si="32"/>
        <v>Ausschluß!</v>
      </c>
      <c r="H53" s="53" t="str">
        <f t="shared" si="32"/>
        <v>Ausschluß!</v>
      </c>
      <c r="I53" s="53" t="str">
        <f t="shared" si="32"/>
        <v>Ausschluß!</v>
      </c>
      <c r="J53" s="53" t="str">
        <f t="shared" si="32"/>
        <v>Ausschluß!</v>
      </c>
      <c r="K53" s="53" t="str">
        <f t="shared" si="32"/>
        <v>Ausschluß!</v>
      </c>
      <c r="L53" s="53" t="str">
        <f t="shared" si="32"/>
        <v>Ausschluß!</v>
      </c>
      <c r="M53" s="53" t="str">
        <f t="shared" si="32"/>
        <v>Ausschluß!</v>
      </c>
    </row>
    <row r="54" spans="2:13" collapsed="1" x14ac:dyDescent="0.25">
      <c r="C54" s="45"/>
      <c r="D54" s="30" t="str">
        <f t="shared" ref="D54:M54" ca="1" si="33">D41</f>
        <v>Bieter 1</v>
      </c>
      <c r="E54" s="30" t="str">
        <f t="shared" ca="1" si="33"/>
        <v>Bieter 2</v>
      </c>
      <c r="F54" s="30" t="str">
        <f t="shared" ca="1" si="33"/>
        <v>Bieter 3</v>
      </c>
      <c r="G54" s="30" t="str">
        <f t="shared" ca="1" si="33"/>
        <v>Bieter 4</v>
      </c>
      <c r="H54" s="30" t="str">
        <f t="shared" ca="1" si="33"/>
        <v>Bieter 5</v>
      </c>
      <c r="I54" s="30" t="str">
        <f t="shared" ca="1" si="33"/>
        <v>Bieter 6</v>
      </c>
      <c r="J54" s="30" t="str">
        <f t="shared" ca="1" si="33"/>
        <v>Bieter 7</v>
      </c>
      <c r="K54" s="30" t="str">
        <f t="shared" ca="1" si="33"/>
        <v>Bieter 8</v>
      </c>
      <c r="L54" s="30" t="str">
        <f t="shared" ca="1" si="33"/>
        <v>Bieter 9</v>
      </c>
      <c r="M54" s="30" t="str">
        <f t="shared" ca="1" si="33"/>
        <v>Bieter 10</v>
      </c>
    </row>
    <row r="55" spans="2:13" x14ac:dyDescent="0.25">
      <c r="B55" s="98" t="str">
        <f>B37</f>
        <v>Referenz 1 Kont. Weiterentwicklung einer Enterprise-Website</v>
      </c>
      <c r="C55" s="4"/>
      <c r="D55" s="20"/>
      <c r="E55" s="20"/>
      <c r="F55" s="20"/>
      <c r="G55" s="20"/>
      <c r="H55" s="20"/>
      <c r="I55" s="20"/>
      <c r="J55" s="20"/>
      <c r="K55" s="20"/>
      <c r="L55" s="20"/>
      <c r="M55" s="20"/>
    </row>
    <row r="56" spans="2:13" ht="16.5" x14ac:dyDescent="0.3">
      <c r="B56" s="114" t="s">
        <v>401</v>
      </c>
      <c r="C56" s="83"/>
      <c r="D56" s="28"/>
      <c r="E56" s="28"/>
      <c r="F56" s="28"/>
      <c r="G56" s="28"/>
      <c r="H56" s="28"/>
      <c r="I56" s="28"/>
      <c r="J56" s="28"/>
      <c r="K56" s="28"/>
      <c r="L56" s="28"/>
      <c r="M56" s="28"/>
    </row>
    <row r="57" spans="2:13" ht="16.5" x14ac:dyDescent="0.3">
      <c r="B57" s="114" t="s">
        <v>402</v>
      </c>
      <c r="C57" s="83"/>
      <c r="D57" s="28"/>
      <c r="E57" s="28"/>
      <c r="F57" s="28"/>
      <c r="G57" s="28"/>
      <c r="H57" s="28"/>
      <c r="I57" s="28"/>
      <c r="J57" s="28"/>
      <c r="K57" s="28"/>
      <c r="L57" s="28"/>
      <c r="M57" s="28"/>
    </row>
    <row r="58" spans="2:13" ht="16.5" x14ac:dyDescent="0.3">
      <c r="B58" s="115" t="s">
        <v>403</v>
      </c>
      <c r="C58" s="83"/>
      <c r="D58" s="28"/>
      <c r="E58" s="28"/>
      <c r="F58" s="28"/>
      <c r="G58" s="28"/>
      <c r="H58" s="28"/>
      <c r="I58" s="28"/>
      <c r="J58" s="28"/>
      <c r="K58" s="28"/>
      <c r="L58" s="28"/>
      <c r="M58" s="28"/>
    </row>
    <row r="59" spans="2:13" x14ac:dyDescent="0.25">
      <c r="B59" s="113" t="s">
        <v>404</v>
      </c>
      <c r="C59" s="83"/>
      <c r="D59" s="28"/>
      <c r="E59" s="28"/>
      <c r="F59" s="28"/>
      <c r="G59" s="28"/>
      <c r="H59" s="28"/>
      <c r="I59" s="28"/>
      <c r="J59" s="28"/>
      <c r="K59" s="28"/>
      <c r="L59" s="28"/>
      <c r="M59" s="28"/>
    </row>
    <row r="60" spans="2:13" ht="16.5" x14ac:dyDescent="0.3">
      <c r="B60" s="114" t="s">
        <v>405</v>
      </c>
      <c r="C60" s="83"/>
      <c r="D60" s="28"/>
      <c r="E60" s="28">
        <v>0</v>
      </c>
      <c r="F60" s="28"/>
      <c r="G60" s="28"/>
      <c r="H60" s="28"/>
      <c r="I60" s="28"/>
      <c r="J60" s="28"/>
      <c r="K60" s="28"/>
      <c r="L60" s="28"/>
      <c r="M60" s="28"/>
    </row>
    <row r="61" spans="2:13" x14ac:dyDescent="0.25">
      <c r="B61" s="99" t="s">
        <v>406</v>
      </c>
      <c r="C61" s="84">
        <v>25</v>
      </c>
      <c r="D61" s="20"/>
      <c r="E61" s="20"/>
      <c r="F61" s="20"/>
      <c r="G61" s="20"/>
      <c r="H61" s="20"/>
      <c r="I61" s="20"/>
      <c r="J61" s="20"/>
      <c r="K61" s="20"/>
      <c r="L61" s="20"/>
      <c r="M61" s="20"/>
    </row>
    <row r="62" spans="2:13" ht="30" x14ac:dyDescent="0.25">
      <c r="B62" s="100" t="str">
        <f>B55 &amp; " - Punkte erreicht"</f>
        <v>Referenz 1 Kont. Weiterentwicklung einer Enterprise-Website - Punkte erreicht</v>
      </c>
      <c r="C62" s="23"/>
      <c r="D62" s="32">
        <f t="shared" ref="D62:M62" si="34">SUM(D56:D60)</f>
        <v>0</v>
      </c>
      <c r="E62" s="32">
        <f t="shared" si="34"/>
        <v>0</v>
      </c>
      <c r="F62" s="32">
        <f t="shared" si="34"/>
        <v>0</v>
      </c>
      <c r="G62" s="32">
        <f t="shared" si="34"/>
        <v>0</v>
      </c>
      <c r="H62" s="32">
        <f t="shared" si="34"/>
        <v>0</v>
      </c>
      <c r="I62" s="32">
        <f t="shared" si="34"/>
        <v>0</v>
      </c>
      <c r="J62" s="32">
        <f t="shared" si="34"/>
        <v>0</v>
      </c>
      <c r="K62" s="32">
        <f t="shared" si="34"/>
        <v>0</v>
      </c>
      <c r="L62" s="32">
        <f t="shared" si="34"/>
        <v>0</v>
      </c>
      <c r="M62" s="32">
        <f t="shared" si="34"/>
        <v>0</v>
      </c>
    </row>
    <row r="63" spans="2:13" x14ac:dyDescent="0.25">
      <c r="B63" s="101"/>
      <c r="C63" s="33"/>
      <c r="D63" s="34"/>
      <c r="E63" s="34"/>
      <c r="F63" s="34"/>
      <c r="G63" s="34"/>
      <c r="H63" s="34"/>
      <c r="I63" s="34"/>
      <c r="J63" s="34"/>
      <c r="K63" s="34"/>
      <c r="L63" s="34"/>
      <c r="M63" s="34"/>
    </row>
    <row r="64" spans="2:13" x14ac:dyDescent="0.25">
      <c r="B64" s="98" t="str">
        <f>B38</f>
        <v>Referenz 2 Komplexe Frontend-Anwendung oder dig. Prozess</v>
      </c>
      <c r="C64" s="4"/>
      <c r="D64" s="20"/>
      <c r="E64" s="20"/>
      <c r="F64" s="20"/>
      <c r="G64" s="20"/>
      <c r="H64" s="20"/>
      <c r="I64" s="20"/>
      <c r="J64" s="20"/>
      <c r="K64" s="20"/>
      <c r="L64" s="20"/>
      <c r="M64" s="20"/>
    </row>
    <row r="65" spans="2:13" ht="16.5" x14ac:dyDescent="0.3">
      <c r="B65" s="114" t="s">
        <v>401</v>
      </c>
      <c r="C65" s="83"/>
      <c r="D65" s="28"/>
      <c r="E65" s="28"/>
      <c r="F65" s="28"/>
      <c r="G65" s="28"/>
      <c r="H65" s="28"/>
      <c r="I65" s="28"/>
      <c r="J65" s="28"/>
      <c r="K65" s="28"/>
      <c r="L65" s="28"/>
      <c r="M65" s="28">
        <v>0</v>
      </c>
    </row>
    <row r="66" spans="2:13" ht="16.5" x14ac:dyDescent="0.3">
      <c r="B66" s="114" t="s">
        <v>402</v>
      </c>
      <c r="C66" s="83"/>
      <c r="D66" s="28"/>
      <c r="E66" s="28"/>
      <c r="F66" s="28"/>
      <c r="G66" s="28"/>
      <c r="H66" s="28"/>
      <c r="I66" s="28"/>
      <c r="J66" s="28"/>
      <c r="K66" s="28"/>
      <c r="L66" s="28"/>
      <c r="M66" s="28">
        <v>0</v>
      </c>
    </row>
    <row r="67" spans="2:13" ht="16.5" x14ac:dyDescent="0.3">
      <c r="B67" s="115" t="s">
        <v>403</v>
      </c>
      <c r="C67" s="83"/>
      <c r="D67" s="28"/>
      <c r="E67" s="28"/>
      <c r="F67" s="28"/>
      <c r="G67" s="28"/>
      <c r="H67" s="28"/>
      <c r="I67" s="28"/>
      <c r="J67" s="28"/>
      <c r="K67" s="28"/>
      <c r="L67" s="28"/>
      <c r="M67" s="28">
        <v>0</v>
      </c>
    </row>
    <row r="68" spans="2:13" x14ac:dyDescent="0.25">
      <c r="B68" s="113" t="s">
        <v>404</v>
      </c>
      <c r="C68" s="83"/>
      <c r="D68" s="28"/>
      <c r="E68" s="28"/>
      <c r="F68" s="28"/>
      <c r="G68" s="28"/>
      <c r="H68" s="28"/>
      <c r="I68" s="28"/>
      <c r="J68" s="28"/>
      <c r="K68" s="28"/>
      <c r="L68" s="28"/>
      <c r="M68" s="28"/>
    </row>
    <row r="69" spans="2:13" ht="16.5" x14ac:dyDescent="0.3">
      <c r="B69" s="114" t="s">
        <v>405</v>
      </c>
      <c r="C69" s="83"/>
      <c r="D69" s="28"/>
      <c r="E69" s="28"/>
      <c r="F69" s="28"/>
      <c r="G69" s="28"/>
      <c r="H69" s="28"/>
      <c r="I69" s="28"/>
      <c r="J69" s="28"/>
      <c r="K69" s="28"/>
      <c r="L69" s="28"/>
      <c r="M69" s="28">
        <v>0</v>
      </c>
    </row>
    <row r="70" spans="2:13" x14ac:dyDescent="0.25">
      <c r="B70" s="102" t="s">
        <v>406</v>
      </c>
      <c r="C70" s="21">
        <f>C61</f>
        <v>25</v>
      </c>
      <c r="D70" s="20"/>
      <c r="E70" s="20"/>
      <c r="F70" s="20"/>
      <c r="G70" s="20"/>
      <c r="H70" s="20"/>
      <c r="I70" s="20"/>
      <c r="J70" s="20"/>
      <c r="K70" s="20"/>
      <c r="L70" s="20"/>
      <c r="M70" s="20"/>
    </row>
    <row r="71" spans="2:13" ht="30" x14ac:dyDescent="0.25">
      <c r="B71" s="103" t="str">
        <f>B64 &amp; " - Punkte erreicht"</f>
        <v>Referenz 2 Komplexe Frontend-Anwendung oder dig. Prozess - Punkte erreicht</v>
      </c>
      <c r="C71" s="23"/>
      <c r="D71" s="32">
        <f t="shared" ref="D71:M71" si="35">SUM(D65:D69)</f>
        <v>0</v>
      </c>
      <c r="E71" s="32">
        <f t="shared" si="35"/>
        <v>0</v>
      </c>
      <c r="F71" s="32">
        <f t="shared" si="35"/>
        <v>0</v>
      </c>
      <c r="G71" s="32">
        <f t="shared" si="35"/>
        <v>0</v>
      </c>
      <c r="H71" s="32">
        <f t="shared" si="35"/>
        <v>0</v>
      </c>
      <c r="I71" s="32">
        <f t="shared" si="35"/>
        <v>0</v>
      </c>
      <c r="J71" s="32">
        <f t="shared" si="35"/>
        <v>0</v>
      </c>
      <c r="K71" s="32">
        <f t="shared" si="35"/>
        <v>0</v>
      </c>
      <c r="L71" s="32">
        <f t="shared" si="35"/>
        <v>0</v>
      </c>
      <c r="M71" s="32">
        <f t="shared" si="35"/>
        <v>0</v>
      </c>
    </row>
    <row r="72" spans="2:13" x14ac:dyDescent="0.25">
      <c r="B72" s="101"/>
      <c r="C72" s="33"/>
      <c r="D72" s="34"/>
      <c r="E72" s="34"/>
      <c r="F72" s="34"/>
      <c r="G72" s="34"/>
      <c r="H72" s="34"/>
      <c r="I72" s="34"/>
      <c r="J72" s="34"/>
      <c r="K72" s="34"/>
      <c r="L72" s="34"/>
      <c r="M72" s="34"/>
    </row>
    <row r="73" spans="2:13" x14ac:dyDescent="0.25">
      <c r="B73" s="104" t="str">
        <f>B39</f>
        <v>Referenz 3 Produktiv eingesetzte Angular-Anwendung</v>
      </c>
      <c r="C73" s="4"/>
      <c r="D73" s="20"/>
      <c r="E73" s="20"/>
      <c r="F73" s="20"/>
      <c r="G73" s="20"/>
      <c r="H73" s="20"/>
      <c r="I73" s="20"/>
      <c r="J73" s="20"/>
      <c r="K73" s="20"/>
      <c r="L73" s="20"/>
      <c r="M73" s="20"/>
    </row>
    <row r="74" spans="2:13" ht="16.5" x14ac:dyDescent="0.3">
      <c r="B74" s="114" t="s">
        <v>401</v>
      </c>
      <c r="C74" s="4"/>
      <c r="D74" s="28"/>
      <c r="E74" s="28"/>
      <c r="F74" s="28"/>
      <c r="G74" s="28"/>
      <c r="H74" s="28"/>
      <c r="I74" s="28"/>
      <c r="J74" s="28"/>
      <c r="K74" s="28"/>
      <c r="L74" s="28"/>
      <c r="M74" s="28"/>
    </row>
    <row r="75" spans="2:13" ht="16.5" x14ac:dyDescent="0.3">
      <c r="B75" s="114" t="s">
        <v>402</v>
      </c>
      <c r="C75" s="4"/>
      <c r="D75" s="28"/>
      <c r="E75" s="28"/>
      <c r="F75" s="28"/>
      <c r="G75" s="28"/>
      <c r="H75" s="28"/>
      <c r="I75" s="28"/>
      <c r="J75" s="28"/>
      <c r="K75" s="28"/>
      <c r="L75" s="28"/>
      <c r="M75" s="28"/>
    </row>
    <row r="76" spans="2:13" ht="16.5" x14ac:dyDescent="0.3">
      <c r="B76" s="115" t="s">
        <v>403</v>
      </c>
      <c r="C76" s="4"/>
      <c r="D76" s="28"/>
      <c r="E76" s="28"/>
      <c r="F76" s="28"/>
      <c r="G76" s="28"/>
      <c r="H76" s="28"/>
      <c r="I76" s="28"/>
      <c r="J76" s="28"/>
      <c r="K76" s="28"/>
      <c r="L76" s="28"/>
      <c r="M76" s="28"/>
    </row>
    <row r="77" spans="2:13" x14ac:dyDescent="0.25">
      <c r="B77" s="113" t="s">
        <v>404</v>
      </c>
      <c r="C77" s="4"/>
      <c r="D77" s="28"/>
      <c r="E77" s="28"/>
      <c r="F77" s="28"/>
      <c r="G77" s="28"/>
      <c r="H77" s="28"/>
      <c r="I77" s="28"/>
      <c r="J77" s="28"/>
      <c r="K77" s="28"/>
      <c r="L77" s="28"/>
      <c r="M77" s="28"/>
    </row>
    <row r="78" spans="2:13" ht="16.5" x14ac:dyDescent="0.3">
      <c r="B78" s="114" t="s">
        <v>405</v>
      </c>
      <c r="C78" s="4"/>
      <c r="D78" s="28"/>
      <c r="E78" s="28"/>
      <c r="F78" s="28"/>
      <c r="G78" s="28"/>
      <c r="H78" s="28"/>
      <c r="I78" s="28"/>
      <c r="J78" s="28"/>
      <c r="K78" s="28"/>
      <c r="L78" s="28"/>
      <c r="M78" s="28">
        <v>0</v>
      </c>
    </row>
    <row r="79" spans="2:13" x14ac:dyDescent="0.25">
      <c r="B79" s="105" t="s">
        <v>406</v>
      </c>
      <c r="C79" s="21">
        <f>C70</f>
        <v>25</v>
      </c>
      <c r="D79" s="20"/>
      <c r="E79" s="20"/>
      <c r="F79" s="20"/>
      <c r="G79" s="20"/>
      <c r="H79" s="20"/>
      <c r="I79" s="20"/>
      <c r="J79" s="20"/>
      <c r="K79" s="20"/>
      <c r="L79" s="20"/>
      <c r="M79" s="20"/>
    </row>
    <row r="80" spans="2:13" ht="30" x14ac:dyDescent="0.25">
      <c r="B80" s="103" t="str">
        <f>B73 &amp; " - Punkte erreicht"</f>
        <v>Referenz 3 Produktiv eingesetzte Angular-Anwendung - Punkte erreicht</v>
      </c>
      <c r="C80" s="23"/>
      <c r="D80" s="32">
        <f t="shared" ref="D80:M80" si="36">SUM(D74:D78)</f>
        <v>0</v>
      </c>
      <c r="E80" s="32">
        <f t="shared" si="36"/>
        <v>0</v>
      </c>
      <c r="F80" s="32">
        <f t="shared" si="36"/>
        <v>0</v>
      </c>
      <c r="G80" s="32">
        <f t="shared" si="36"/>
        <v>0</v>
      </c>
      <c r="H80" s="32">
        <f t="shared" si="36"/>
        <v>0</v>
      </c>
      <c r="I80" s="32">
        <f t="shared" si="36"/>
        <v>0</v>
      </c>
      <c r="J80" s="32">
        <f t="shared" si="36"/>
        <v>0</v>
      </c>
      <c r="K80" s="32">
        <f t="shared" si="36"/>
        <v>0</v>
      </c>
      <c r="L80" s="32">
        <f t="shared" si="36"/>
        <v>0</v>
      </c>
      <c r="M80" s="32">
        <f t="shared" si="36"/>
        <v>0</v>
      </c>
    </row>
    <row r="81" spans="2:13" x14ac:dyDescent="0.25">
      <c r="B81" s="106"/>
      <c r="C81" s="33"/>
      <c r="D81" s="35"/>
      <c r="E81" s="35"/>
      <c r="F81" s="35"/>
      <c r="G81" s="35"/>
      <c r="H81" s="35"/>
      <c r="I81" s="35"/>
      <c r="J81" s="35"/>
      <c r="K81" s="35"/>
      <c r="L81" s="35"/>
      <c r="M81" s="35"/>
    </row>
    <row r="82" spans="2:13" x14ac:dyDescent="0.25">
      <c r="B82" s="103" t="s">
        <v>407</v>
      </c>
      <c r="C82" s="31"/>
      <c r="D82" s="32">
        <f t="shared" ref="D82:M82" si="37">D80+D71+D62</f>
        <v>0</v>
      </c>
      <c r="E82" s="32">
        <f t="shared" si="37"/>
        <v>0</v>
      </c>
      <c r="F82" s="32">
        <f t="shared" si="37"/>
        <v>0</v>
      </c>
      <c r="G82" s="32">
        <f t="shared" si="37"/>
        <v>0</v>
      </c>
      <c r="H82" s="32">
        <f t="shared" si="37"/>
        <v>0</v>
      </c>
      <c r="I82" s="32">
        <f t="shared" si="37"/>
        <v>0</v>
      </c>
      <c r="J82" s="32">
        <f t="shared" si="37"/>
        <v>0</v>
      </c>
      <c r="K82" s="32">
        <f t="shared" si="37"/>
        <v>0</v>
      </c>
      <c r="L82" s="32">
        <f t="shared" si="37"/>
        <v>0</v>
      </c>
      <c r="M82" s="32">
        <f t="shared" si="37"/>
        <v>0</v>
      </c>
    </row>
    <row r="83" spans="2:13" x14ac:dyDescent="0.25">
      <c r="B83" s="107" t="s">
        <v>408</v>
      </c>
      <c r="C83" s="31">
        <v>0</v>
      </c>
      <c r="D83" s="32"/>
      <c r="E83" s="32"/>
      <c r="F83" s="32"/>
      <c r="G83" s="32"/>
      <c r="H83" s="32"/>
      <c r="I83" s="32"/>
      <c r="J83" s="32"/>
      <c r="K83" s="32"/>
      <c r="L83" s="32"/>
      <c r="M83" s="32"/>
    </row>
    <row r="84" spans="2:13" x14ac:dyDescent="0.25">
      <c r="B84" s="108" t="s">
        <v>409</v>
      </c>
      <c r="C84" s="37">
        <f>C79+C70+C61+C83</f>
        <v>75</v>
      </c>
      <c r="D84" s="36"/>
      <c r="E84" s="36"/>
      <c r="F84" s="36"/>
      <c r="G84" s="36"/>
      <c r="H84" s="36"/>
      <c r="I84" s="36"/>
      <c r="J84" s="36"/>
      <c r="K84" s="36"/>
      <c r="L84" s="36"/>
      <c r="M84" s="36"/>
    </row>
    <row r="85" spans="2:13" x14ac:dyDescent="0.25">
      <c r="B85" s="109" t="s">
        <v>410</v>
      </c>
      <c r="C85" s="26"/>
      <c r="D85" s="27" t="e">
        <f>(D82+#REF!)/$C$84</f>
        <v>#REF!</v>
      </c>
      <c r="E85" s="27" t="e">
        <f>(E82+#REF!)/$C$84</f>
        <v>#REF!</v>
      </c>
      <c r="F85" s="27" t="e">
        <f>(F82+#REF!)/$C$84</f>
        <v>#REF!</v>
      </c>
      <c r="G85" s="27" t="e">
        <f>(G82+#REF!)/$C$84</f>
        <v>#REF!</v>
      </c>
      <c r="H85" s="27" t="e">
        <f>(H82+#REF!)/$C$84</f>
        <v>#REF!</v>
      </c>
      <c r="I85" s="27" t="e">
        <f>(I82+#REF!)/$C$84</f>
        <v>#REF!</v>
      </c>
      <c r="J85" s="27" t="e">
        <f>(J82+#REF!)/$C$84</f>
        <v>#REF!</v>
      </c>
      <c r="K85" s="27" t="e">
        <f>(K82+#REF!)/$C$84</f>
        <v>#REF!</v>
      </c>
      <c r="L85" s="27" t="e">
        <f>(L82+#REF!)/$C$84</f>
        <v>#REF!</v>
      </c>
      <c r="M85" s="27" t="e">
        <f>(M82+#REF!)/$C$84</f>
        <v>#REF!</v>
      </c>
    </row>
    <row r="86" spans="2:13" x14ac:dyDescent="0.25">
      <c r="B86" s="109" t="s">
        <v>411</v>
      </c>
      <c r="C86" s="37">
        <v>5</v>
      </c>
      <c r="D86" s="38" t="str">
        <f t="shared" ref="D86:M86" si="38">IF(D53="OK",ROUND(D85*$C$86,1),"Ausschluß!")</f>
        <v>Ausschluß!</v>
      </c>
      <c r="E86" s="38" t="str">
        <f t="shared" si="38"/>
        <v>Ausschluß!</v>
      </c>
      <c r="F86" s="38" t="str">
        <f t="shared" si="38"/>
        <v>Ausschluß!</v>
      </c>
      <c r="G86" s="38" t="str">
        <f t="shared" si="38"/>
        <v>Ausschluß!</v>
      </c>
      <c r="H86" s="38" t="str">
        <f t="shared" si="38"/>
        <v>Ausschluß!</v>
      </c>
      <c r="I86" s="38" t="str">
        <f t="shared" si="38"/>
        <v>Ausschluß!</v>
      </c>
      <c r="J86" s="38" t="str">
        <f t="shared" si="38"/>
        <v>Ausschluß!</v>
      </c>
      <c r="K86" s="38" t="str">
        <f t="shared" si="38"/>
        <v>Ausschluß!</v>
      </c>
      <c r="L86" s="38" t="str">
        <f t="shared" si="38"/>
        <v>Ausschluß!</v>
      </c>
      <c r="M86" s="38" t="str">
        <f t="shared" si="38"/>
        <v>Ausschluß!</v>
      </c>
    </row>
    <row r="88" spans="2:13" ht="18.75" x14ac:dyDescent="0.3">
      <c r="B88" s="110" t="s">
        <v>412</v>
      </c>
    </row>
    <row r="89" spans="2:13" ht="31.5" x14ac:dyDescent="0.35">
      <c r="B89" s="111" t="s">
        <v>413</v>
      </c>
      <c r="C89" s="12"/>
      <c r="D89" s="13" t="str">
        <f>D86</f>
        <v>Ausschluß!</v>
      </c>
      <c r="E89" s="13" t="str">
        <f t="shared" ref="E89:M89" si="39">E86</f>
        <v>Ausschluß!</v>
      </c>
      <c r="F89" s="13" t="str">
        <f t="shared" si="39"/>
        <v>Ausschluß!</v>
      </c>
      <c r="G89" s="13" t="str">
        <f t="shared" si="39"/>
        <v>Ausschluß!</v>
      </c>
      <c r="H89" s="13" t="str">
        <f t="shared" si="39"/>
        <v>Ausschluß!</v>
      </c>
      <c r="I89" s="13" t="str">
        <f t="shared" si="39"/>
        <v>Ausschluß!</v>
      </c>
      <c r="J89" s="13" t="str">
        <f t="shared" si="39"/>
        <v>Ausschluß!</v>
      </c>
      <c r="K89" s="13" t="str">
        <f t="shared" si="39"/>
        <v>Ausschluß!</v>
      </c>
      <c r="L89" s="13" t="str">
        <f t="shared" si="39"/>
        <v>Ausschluß!</v>
      </c>
      <c r="M89" s="13" t="str">
        <f t="shared" si="39"/>
        <v>Ausschluß!</v>
      </c>
    </row>
    <row r="90" spans="2:13" x14ac:dyDescent="0.25">
      <c r="D90" s="2" t="str">
        <f t="shared" ref="D90:M90" si="40">IF(ISERROR(RANK(D89,$D$89:$M$89,0))=TRUE,"",(RANK(D89,$D$89:$M$89,0)))</f>
        <v/>
      </c>
      <c r="E90" s="2" t="str">
        <f t="shared" si="40"/>
        <v/>
      </c>
      <c r="F90" s="2" t="str">
        <f t="shared" si="40"/>
        <v/>
      </c>
      <c r="G90" s="2" t="str">
        <f t="shared" si="40"/>
        <v/>
      </c>
      <c r="H90" s="2" t="str">
        <f t="shared" si="40"/>
        <v/>
      </c>
      <c r="I90" s="2" t="str">
        <f t="shared" si="40"/>
        <v/>
      </c>
      <c r="J90" s="2" t="str">
        <f t="shared" si="40"/>
        <v/>
      </c>
      <c r="K90" s="2" t="str">
        <f t="shared" si="40"/>
        <v/>
      </c>
      <c r="L90" s="2" t="str">
        <f t="shared" si="40"/>
        <v/>
      </c>
      <c r="M90" s="2" t="str">
        <f t="shared" si="40"/>
        <v/>
      </c>
    </row>
  </sheetData>
  <mergeCells count="3">
    <mergeCell ref="A24:A25"/>
    <mergeCell ref="B52:B53"/>
    <mergeCell ref="D28:M28"/>
  </mergeCells>
  <phoneticPr fontId="8" type="noConversion"/>
  <conditionalFormatting sqref="D30:M32">
    <cfRule type="cellIs" dxfId="6" priority="1" operator="notEqual">
      <formula>1</formula>
    </cfRule>
  </conditionalFormatting>
  <conditionalFormatting sqref="D34:M34">
    <cfRule type="cellIs" dxfId="5" priority="6" operator="notEqual">
      <formula>"OK"</formula>
    </cfRule>
  </conditionalFormatting>
  <conditionalFormatting sqref="D53:M53">
    <cfRule type="cellIs" dxfId="4" priority="5" operator="notEqual">
      <formula>"OK"</formula>
    </cfRule>
  </conditionalFormatting>
  <conditionalFormatting sqref="D86:M86">
    <cfRule type="cellIs" dxfId="3" priority="4" operator="equal">
      <formula>"Ausschluß!"</formula>
    </cfRule>
  </conditionalFormatting>
  <conditionalFormatting sqref="D89:M89">
    <cfRule type="cellIs" dxfId="2" priority="3" operator="equal">
      <formula>"Ausschluß!"</formula>
    </cfRule>
  </conditionalFormatting>
  <conditionalFormatting sqref="D90:M90">
    <cfRule type="cellIs" dxfId="1" priority="2" operator="lessThan">
      <formula>1</formula>
    </cfRule>
    <cfRule type="cellIs" dxfId="0" priority="7" operator="lessThanOrEqual">
      <formula>5</formula>
    </cfRule>
  </conditionalFormatting>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07877-0D31-4245-86B7-0A481EA199F9}">
  <dimension ref="A1:A46"/>
  <sheetViews>
    <sheetView workbookViewId="0">
      <selection activeCell="D43" sqref="D43"/>
    </sheetView>
  </sheetViews>
  <sheetFormatPr baseColWidth="10" defaultColWidth="8.7109375" defaultRowHeight="15" x14ac:dyDescent="0.25"/>
  <cols>
    <col min="1" max="1" width="165.42578125" bestFit="1" customWidth="1"/>
  </cols>
  <sheetData>
    <row r="1" spans="1:1" x14ac:dyDescent="0.25">
      <c r="A1" s="117" t="s">
        <v>414</v>
      </c>
    </row>
    <row r="2" spans="1:1" x14ac:dyDescent="0.25">
      <c r="A2" s="116" t="s">
        <v>415</v>
      </c>
    </row>
    <row r="3" spans="1:1" x14ac:dyDescent="0.25">
      <c r="A3" s="118" t="s">
        <v>416</v>
      </c>
    </row>
    <row r="4" spans="1:1" x14ac:dyDescent="0.25">
      <c r="A4" s="118" t="s">
        <v>417</v>
      </c>
    </row>
    <row r="5" spans="1:1" x14ac:dyDescent="0.25">
      <c r="A5" s="118" t="s">
        <v>418</v>
      </c>
    </row>
    <row r="6" spans="1:1" x14ac:dyDescent="0.25">
      <c r="A6" s="118" t="s">
        <v>419</v>
      </c>
    </row>
    <row r="7" spans="1:1" x14ac:dyDescent="0.25">
      <c r="A7" s="118" t="s">
        <v>420</v>
      </c>
    </row>
    <row r="8" spans="1:1" x14ac:dyDescent="0.25">
      <c r="A8" s="117" t="s">
        <v>421</v>
      </c>
    </row>
    <row r="9" spans="1:1" x14ac:dyDescent="0.25">
      <c r="A9" s="116" t="s">
        <v>415</v>
      </c>
    </row>
    <row r="10" spans="1:1" x14ac:dyDescent="0.25">
      <c r="A10" s="118" t="s">
        <v>422</v>
      </c>
    </row>
    <row r="11" spans="1:1" x14ac:dyDescent="0.25">
      <c r="A11" s="118" t="s">
        <v>423</v>
      </c>
    </row>
    <row r="12" spans="1:1" x14ac:dyDescent="0.25">
      <c r="A12" s="118" t="s">
        <v>424</v>
      </c>
    </row>
    <row r="13" spans="1:1" x14ac:dyDescent="0.25">
      <c r="A13" s="118" t="s">
        <v>425</v>
      </c>
    </row>
    <row r="14" spans="1:1" x14ac:dyDescent="0.25">
      <c r="A14" s="118" t="s">
        <v>426</v>
      </c>
    </row>
    <row r="15" spans="1:1" x14ac:dyDescent="0.25">
      <c r="A15" s="117" t="s">
        <v>427</v>
      </c>
    </row>
    <row r="16" spans="1:1" x14ac:dyDescent="0.25">
      <c r="A16" s="116" t="s">
        <v>415</v>
      </c>
    </row>
    <row r="17" spans="1:1" x14ac:dyDescent="0.25">
      <c r="A17" s="118" t="s">
        <v>428</v>
      </c>
    </row>
    <row r="18" spans="1:1" x14ac:dyDescent="0.25">
      <c r="A18" s="118" t="s">
        <v>429</v>
      </c>
    </row>
    <row r="19" spans="1:1" x14ac:dyDescent="0.25">
      <c r="A19" s="118" t="s">
        <v>430</v>
      </c>
    </row>
    <row r="20" spans="1:1" x14ac:dyDescent="0.25">
      <c r="A20" s="118" t="s">
        <v>431</v>
      </c>
    </row>
    <row r="21" spans="1:1" x14ac:dyDescent="0.25">
      <c r="A21" s="118" t="s">
        <v>432</v>
      </c>
    </row>
    <row r="22" spans="1:1" x14ac:dyDescent="0.25">
      <c r="A22" s="117" t="s">
        <v>433</v>
      </c>
    </row>
    <row r="23" spans="1:1" x14ac:dyDescent="0.25">
      <c r="A23" s="116" t="s">
        <v>415</v>
      </c>
    </row>
    <row r="24" spans="1:1" x14ac:dyDescent="0.25">
      <c r="A24" s="118" t="s">
        <v>434</v>
      </c>
    </row>
    <row r="25" spans="1:1" x14ac:dyDescent="0.25">
      <c r="A25" s="118" t="s">
        <v>435</v>
      </c>
    </row>
    <row r="26" spans="1:1" x14ac:dyDescent="0.25">
      <c r="A26" s="118" t="s">
        <v>436</v>
      </c>
    </row>
    <row r="27" spans="1:1" x14ac:dyDescent="0.25">
      <c r="A27" s="118" t="s">
        <v>437</v>
      </c>
    </row>
    <row r="28" spans="1:1" x14ac:dyDescent="0.25">
      <c r="A28" s="118" t="s">
        <v>438</v>
      </c>
    </row>
    <row r="29" spans="1:1" x14ac:dyDescent="0.25">
      <c r="A29" s="117" t="s">
        <v>439</v>
      </c>
    </row>
    <row r="30" spans="1:1" x14ac:dyDescent="0.25">
      <c r="A30" s="116" t="s">
        <v>415</v>
      </c>
    </row>
    <row r="31" spans="1:1" x14ac:dyDescent="0.25">
      <c r="A31" s="118" t="s">
        <v>440</v>
      </c>
    </row>
    <row r="32" spans="1:1" x14ac:dyDescent="0.25">
      <c r="A32" s="118" t="s">
        <v>441</v>
      </c>
    </row>
    <row r="33" spans="1:1" x14ac:dyDescent="0.25">
      <c r="A33" s="118" t="s">
        <v>442</v>
      </c>
    </row>
    <row r="34" spans="1:1" x14ac:dyDescent="0.25">
      <c r="A34" s="118" t="s">
        <v>443</v>
      </c>
    </row>
    <row r="35" spans="1:1" x14ac:dyDescent="0.25">
      <c r="A35" s="118" t="s">
        <v>444</v>
      </c>
    </row>
    <row r="36" spans="1:1" x14ac:dyDescent="0.25">
      <c r="A36" s="119"/>
    </row>
    <row r="37" spans="1:1" x14ac:dyDescent="0.25">
      <c r="A37" s="117" t="s">
        <v>445</v>
      </c>
    </row>
    <row r="38" spans="1:1" x14ac:dyDescent="0.25">
      <c r="A38" s="116" t="s">
        <v>446</v>
      </c>
    </row>
    <row r="39" spans="1:1" x14ac:dyDescent="0.25">
      <c r="A39" s="120" t="s">
        <v>447</v>
      </c>
    </row>
    <row r="40" spans="1:1" ht="57" x14ac:dyDescent="0.25">
      <c r="A40" s="121" t="s">
        <v>471</v>
      </c>
    </row>
    <row r="41" spans="1:1" x14ac:dyDescent="0.25">
      <c r="A41" s="120" t="s">
        <v>448</v>
      </c>
    </row>
    <row r="42" spans="1:1" ht="42.75" x14ac:dyDescent="0.25">
      <c r="A42" s="121" t="s">
        <v>449</v>
      </c>
    </row>
    <row r="43" spans="1:1" x14ac:dyDescent="0.25">
      <c r="A43" s="120" t="s">
        <v>450</v>
      </c>
    </row>
    <row r="44" spans="1:1" ht="42.75" x14ac:dyDescent="0.25">
      <c r="A44" s="121" t="s">
        <v>451</v>
      </c>
    </row>
    <row r="45" spans="1:1" x14ac:dyDescent="0.25">
      <c r="A45" s="116" t="s">
        <v>452</v>
      </c>
    </row>
    <row r="46" spans="1:1" x14ac:dyDescent="0.25">
      <c r="A46" s="11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A0093-9759-47FA-AA72-9066CC6CB976}">
  <dimension ref="A1:D12"/>
  <sheetViews>
    <sheetView workbookViewId="0">
      <selection activeCell="D39" sqref="D39"/>
    </sheetView>
  </sheetViews>
  <sheetFormatPr baseColWidth="10" defaultColWidth="11.42578125" defaultRowHeight="15" x14ac:dyDescent="0.25"/>
  <cols>
    <col min="2" max="2" width="24.85546875" bestFit="1" customWidth="1"/>
    <col min="3" max="3" width="13" bestFit="1" customWidth="1"/>
  </cols>
  <sheetData>
    <row r="1" spans="1:4" x14ac:dyDescent="0.25">
      <c r="A1" t="s">
        <v>453</v>
      </c>
    </row>
    <row r="2" spans="1:4" x14ac:dyDescent="0.25">
      <c r="C2" t="s">
        <v>454</v>
      </c>
    </row>
    <row r="3" spans="1:4" x14ac:dyDescent="0.25">
      <c r="A3" t="s">
        <v>455</v>
      </c>
      <c r="B3" s="79">
        <f>'Kaufmännische Bewertung'!B12</f>
        <v>0</v>
      </c>
      <c r="C3" s="79">
        <v>50000000</v>
      </c>
    </row>
    <row r="4" spans="1:4" x14ac:dyDescent="0.25">
      <c r="C4" s="81">
        <f>B3/C3</f>
        <v>0</v>
      </c>
    </row>
    <row r="5" spans="1:4" x14ac:dyDescent="0.25">
      <c r="C5" t="e">
        <f>VLOOKUP(C4,C7:D12,2,TRUE)</f>
        <v>#N/A</v>
      </c>
    </row>
    <row r="7" spans="1:4" x14ac:dyDescent="0.25">
      <c r="A7" t="s">
        <v>456</v>
      </c>
      <c r="B7" s="2" t="s">
        <v>369</v>
      </c>
      <c r="C7" s="80">
        <v>0.1</v>
      </c>
      <c r="D7">
        <v>5</v>
      </c>
    </row>
    <row r="8" spans="1:4" x14ac:dyDescent="0.25">
      <c r="B8" s="2" t="s">
        <v>370</v>
      </c>
      <c r="C8" s="80">
        <v>0.3</v>
      </c>
      <c r="D8">
        <v>4</v>
      </c>
    </row>
    <row r="9" spans="1:4" x14ac:dyDescent="0.25">
      <c r="B9" s="2" t="s">
        <v>371</v>
      </c>
      <c r="C9" s="80">
        <v>0.5</v>
      </c>
      <c r="D9">
        <v>3</v>
      </c>
    </row>
    <row r="10" spans="1:4" x14ac:dyDescent="0.25">
      <c r="B10" s="2" t="s">
        <v>372</v>
      </c>
      <c r="C10" s="80">
        <v>0.7</v>
      </c>
      <c r="D10">
        <v>2</v>
      </c>
    </row>
    <row r="11" spans="1:4" x14ac:dyDescent="0.25">
      <c r="B11" s="2" t="s">
        <v>373</v>
      </c>
      <c r="C11" s="80">
        <v>0.9</v>
      </c>
      <c r="D11">
        <v>1</v>
      </c>
    </row>
    <row r="12" spans="1:4" x14ac:dyDescent="0.25">
      <c r="B12" s="2" t="s">
        <v>374</v>
      </c>
      <c r="C12" s="80">
        <v>0.9</v>
      </c>
      <c r="D12">
        <v>1</v>
      </c>
    </row>
  </sheetData>
  <sortState xmlns:xlrd2="http://schemas.microsoft.com/office/spreadsheetml/2017/richdata2" ref="C7:D12">
    <sortCondition ref="C7:C12"/>
  </sortState>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howOutlineSymbols="0"/>
    <pageSetUpPr autoPageBreaks="0"/>
  </sheetPr>
  <dimension ref="A1:B10"/>
  <sheetViews>
    <sheetView workbookViewId="0"/>
  </sheetViews>
  <sheetFormatPr baseColWidth="10" defaultColWidth="8.7109375" defaultRowHeight="15" x14ac:dyDescent="0.25"/>
  <sheetData>
    <row r="1" spans="1:2" x14ac:dyDescent="0.25">
      <c r="A1" t="s">
        <v>457</v>
      </c>
      <c r="B1" t="s">
        <v>43</v>
      </c>
    </row>
    <row r="2" spans="1:2" x14ac:dyDescent="0.25">
      <c r="A2" t="s">
        <v>458</v>
      </c>
      <c r="B2" t="s">
        <v>459</v>
      </c>
    </row>
    <row r="3" spans="1:2" x14ac:dyDescent="0.25">
      <c r="A3" t="s">
        <v>460</v>
      </c>
      <c r="B3" t="s">
        <v>461</v>
      </c>
    </row>
    <row r="4" spans="1:2" x14ac:dyDescent="0.25">
      <c r="A4" t="s">
        <v>462</v>
      </c>
      <c r="B4" t="s">
        <v>463</v>
      </c>
    </row>
    <row r="5" spans="1:2" x14ac:dyDescent="0.25">
      <c r="A5" t="s">
        <v>464</v>
      </c>
      <c r="B5" t="s">
        <v>463</v>
      </c>
    </row>
    <row r="6" spans="1:2" x14ac:dyDescent="0.25">
      <c r="A6" t="s">
        <v>465</v>
      </c>
      <c r="B6" t="s">
        <v>108</v>
      </c>
    </row>
    <row r="7" spans="1:2" x14ac:dyDescent="0.25">
      <c r="A7" t="s">
        <v>466</v>
      </c>
      <c r="B7" t="s">
        <v>463</v>
      </c>
    </row>
    <row r="8" spans="1:2" x14ac:dyDescent="0.25">
      <c r="A8" t="s">
        <v>467</v>
      </c>
      <c r="B8" t="s">
        <v>468</v>
      </c>
    </row>
    <row r="9" spans="1:2" x14ac:dyDescent="0.25">
      <c r="A9" t="s">
        <v>469</v>
      </c>
      <c r="B9" t="s">
        <v>468</v>
      </c>
    </row>
    <row r="10" spans="1:2" x14ac:dyDescent="0.25">
      <c r="A10" t="s">
        <v>470</v>
      </c>
      <c r="B10" t="s">
        <v>468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416C40295C08D48ADADC2235548CB23" ma:contentTypeVersion="19" ma:contentTypeDescription="Ein neues Dokument erstellen." ma:contentTypeScope="" ma:versionID="09834ee95bbfd5e0ee186e101a82835a">
  <xsd:schema xmlns:xsd="http://www.w3.org/2001/XMLSchema" xmlns:xs="http://www.w3.org/2001/XMLSchema" xmlns:p="http://schemas.microsoft.com/office/2006/metadata/properties" xmlns:ns2="936c33d3-1e5e-4ec6-a303-a27af68751f5" xmlns:ns3="ffddc184-fee2-4b8a-908c-3e81453993f8" targetNamespace="http://schemas.microsoft.com/office/2006/metadata/properties" ma:root="true" ma:fieldsID="74ecd1393a9df496003eefba8d7e6e07" ns2:_="" ns3:_="">
    <xsd:import namespace="936c33d3-1e5e-4ec6-a303-a27af68751f5"/>
    <xsd:import namespace="ffddc184-fee2-4b8a-908c-3e81453993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ieferant" minOccurs="0"/>
                <xsd:element ref="ns2:Vertragsart" minOccurs="0"/>
                <xsd:element ref="ns2:InShareflex"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Inhal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c33d3-1e5e-4ec6-a303-a27af68751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ieferant" ma:index="13" nillable="true" ma:displayName="Lieferant" ma:format="Dropdown" ma:internalName="Lieferant">
      <xsd:simpleType>
        <xsd:restriction base="dms:Text">
          <xsd:maxLength value="255"/>
        </xsd:restriction>
      </xsd:simpleType>
    </xsd:element>
    <xsd:element name="Vertragsart" ma:index="14" nillable="true" ma:displayName="Vertragsart" ma:format="Dropdown" ma:internalName="Vertragsart">
      <xsd:simpleType>
        <xsd:restriction base="dms:Choice">
          <xsd:enumeration value="Dienstvertrag"/>
          <xsd:enumeration value="Gemischt"/>
          <xsd:enumeration value="Lizenterweiterung und Wartung"/>
          <xsd:enumeration value="Managed Service"/>
          <xsd:enumeration value="SW-Wartung"/>
          <xsd:enumeration value="Werkvertrag"/>
        </xsd:restriction>
      </xsd:simpleType>
    </xsd:element>
    <xsd:element name="InShareflex" ma:index="15" nillable="true" ma:displayName="In Shareflex" ma:default="0" ma:format="Dropdown" ma:internalName="InShareflex">
      <xsd:simpleType>
        <xsd:restriction base="dms:Boolea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ee402226-5004-41a3-b59c-b77227bf2d4e"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Inhalte" ma:index="26" nillable="true" ma:displayName="Inhalte" ma:description="zur besseren Auffindbarkeit" ma:format="Dropdown" ma:internalName="Inhal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ddc184-fee2-4b8a-908c-3e81453993f8"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102ddbbe-2448-4c6b-a256-eae6e08db7da}" ma:internalName="TaxCatchAll" ma:showField="CatchAllData" ma:web="ffddc184-fee2-4b8a-908c-3e81453993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ddc184-fee2-4b8a-908c-3e81453993f8" xsi:nil="true"/>
    <lcf76f155ced4ddcb4097134ff3c332f xmlns="936c33d3-1e5e-4ec6-a303-a27af68751f5">
      <Terms xmlns="http://schemas.microsoft.com/office/infopath/2007/PartnerControls"/>
    </lcf76f155ced4ddcb4097134ff3c332f>
    <Lieferant xmlns="936c33d3-1e5e-4ec6-a303-a27af68751f5" xsi:nil="true"/>
    <InShareflex xmlns="936c33d3-1e5e-4ec6-a303-a27af68751f5">false</InShareflex>
    <Vertragsart xmlns="936c33d3-1e5e-4ec6-a303-a27af68751f5" xsi:nil="true"/>
    <Inhalte xmlns="936c33d3-1e5e-4ec6-a303-a27af68751f5" xsi:nil="true"/>
  </documentManagement>
</p:properties>
</file>

<file path=customXml/itemProps1.xml><?xml version="1.0" encoding="utf-8"?>
<ds:datastoreItem xmlns:ds="http://schemas.openxmlformats.org/officeDocument/2006/customXml" ds:itemID="{826657CE-715E-40D6-916E-CA05A5B389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c33d3-1e5e-4ec6-a303-a27af68751f5"/>
    <ds:schemaRef ds:uri="ffddc184-fee2-4b8a-908c-3e81453993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D87305-06AF-4AA4-AC8D-A4BFC6E99295}">
  <ds:schemaRefs>
    <ds:schemaRef ds:uri="http://schemas.microsoft.com/sharepoint/v3/contenttype/forms"/>
  </ds:schemaRefs>
</ds:datastoreItem>
</file>

<file path=customXml/itemProps3.xml><?xml version="1.0" encoding="utf-8"?>
<ds:datastoreItem xmlns:ds="http://schemas.openxmlformats.org/officeDocument/2006/customXml" ds:itemID="{E1FD1931-70B0-4A94-BAA1-BC21373E26FF}">
  <ds:schemaRefs>
    <ds:schemaRef ds:uri="http://purl.org/dc/elements/1.1/"/>
    <ds:schemaRef ds:uri="ffddc184-fee2-4b8a-908c-3e81453993f8"/>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936c33d3-1e5e-4ec6-a303-a27af68751f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Kopfdaten</vt:lpstr>
      <vt:lpstr>Angebotsspiegel</vt:lpstr>
      <vt:lpstr>Kaufmännische Bewertung</vt:lpstr>
      <vt:lpstr>Technische Leistungsfähigkeit</vt:lpstr>
      <vt:lpstr>Beschreibung Kriterien</vt:lpstr>
      <vt:lpstr>CTRL</vt:lpstr>
      <vt:lpstr>C_cfdd5fc55491f97b9567209837eae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SV-KWA-260819-002; Frontend-Entwicklung; optional: UX-Design/Strategie und Visual Design; Weiterentwicklung Unternehmenswebsite</dc:title>
  <dc:subject/>
  <dc:creator>Apache POI</dc:creator>
  <cp:keywords/>
  <dc:description/>
  <cp:lastModifiedBy>Modest.Carola EL-EL-DL</cp:lastModifiedBy>
  <cp:revision/>
  <dcterms:created xsi:type="dcterms:W3CDTF">2023-10-30T12:12:25Z</dcterms:created>
  <dcterms:modified xsi:type="dcterms:W3CDTF">2026-08-19T12:37:12Z</dcterms:modified>
  <cp:category>SV-KWA-260819-002; Frontend-Entwicklung; optional: UX-Design/Strategie und Visual Design; Weiterentwicklung Unternehmenswebsite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0x0101003416C40295C08D48ADADC2235548CB23</vt:lpwstr>
  </property>
  <property fmtid="{D5CDD505-2E9C-101B-9397-08002B2CF9AE}" pid="3" name="MediaServiceImageTags">
    <vt:lpwstr/>
  </property>
  <property fmtid="{D5CDD505-2E9C-101B-9397-08002B2CF9AE}" pid="4" name="MSIP_Label_3a7a1c20-cc6b-4730-9360-82f38479186f_Enabled">
    <vt:lpwstr>true</vt:lpwstr>
  </property>
  <property fmtid="{D5CDD505-2E9C-101B-9397-08002B2CF9AE}" pid="5" name="MSIP_Label_3a7a1c20-cc6b-4730-9360-82f38479186f_SetDate">
    <vt:lpwstr>2026-08-13T09:07:12Z</vt:lpwstr>
  </property>
  <property fmtid="{D5CDD505-2E9C-101B-9397-08002B2CF9AE}" pid="6" name="MSIP_Label_3a7a1c20-cc6b-4730-9360-82f38479186f_Method">
    <vt:lpwstr>Standard</vt:lpwstr>
  </property>
  <property fmtid="{D5CDD505-2E9C-101B-9397-08002B2CF9AE}" pid="7" name="MSIP_Label_3a7a1c20-cc6b-4730-9360-82f38479186f_Name">
    <vt:lpwstr>NICHT ÖFFENTLICH New</vt:lpwstr>
  </property>
  <property fmtid="{D5CDD505-2E9C-101B-9397-08002B2CF9AE}" pid="8" name="MSIP_Label_3a7a1c20-cc6b-4730-9360-82f38479186f_SiteId">
    <vt:lpwstr>a4f89343-eb5e-47ab-8838-f98d0a9c1314</vt:lpwstr>
  </property>
  <property fmtid="{D5CDD505-2E9C-101B-9397-08002B2CF9AE}" pid="9" name="MSIP_Label_3a7a1c20-cc6b-4730-9360-82f38479186f_ActionId">
    <vt:lpwstr>1a40ddfd-a60e-433d-bb10-ddaa2541f4b4</vt:lpwstr>
  </property>
  <property fmtid="{D5CDD505-2E9C-101B-9397-08002B2CF9AE}" pid="10" name="MSIP_Label_3a7a1c20-cc6b-4730-9360-82f38479186f_ContentBits">
    <vt:lpwstr>0</vt:lpwstr>
  </property>
  <property fmtid="{D5CDD505-2E9C-101B-9397-08002B2CF9AE}" pid="11" name="MSIP_Label_3a7a1c20-cc6b-4730-9360-82f38479186f_Tag">
    <vt:lpwstr>10, 3, 0, 2</vt:lpwstr>
  </property>
</Properties>
</file>